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300" windowWidth="20610" windowHeight="11520" activeTab="0"/>
  </bookViews>
  <sheets>
    <sheet name="AG. OSÓRIO" sheetId="1" r:id="rId1"/>
  </sheets>
  <definedNames>
    <definedName name="_xlnm.Print_Area" localSheetId="0">'AG. OSÓRIO'!$A$1:$H$581</definedName>
    <definedName name="_xlnm.Print_Titles" localSheetId="0">'AG. OSÓRIO'!$9:$10</definedName>
  </definedNames>
  <calcPr fullCalcOnLoad="1"/>
</workbook>
</file>

<file path=xl/sharedStrings.xml><?xml version="1.0" encoding="utf-8"?>
<sst xmlns="http://schemas.openxmlformats.org/spreadsheetml/2006/main" count="1557" uniqueCount="891">
  <si>
    <t>PLANILHA DE ORÇAMENTOS - COMPRA DE MATERIAIS E/OU SERVIÇOS</t>
  </si>
  <si>
    <t>ITEM</t>
  </si>
  <si>
    <t>DESCRIÇÃO</t>
  </si>
  <si>
    <t>QUANT.</t>
  </si>
  <si>
    <t>UNID.</t>
  </si>
  <si>
    <t>PREÇO TOTAL</t>
  </si>
  <si>
    <t>MATERIAL</t>
  </si>
  <si>
    <t>MÃO DE OBRA</t>
  </si>
  <si>
    <t xml:space="preserve"> </t>
  </si>
  <si>
    <t>m²</t>
  </si>
  <si>
    <t>I</t>
  </si>
  <si>
    <t>TOTAL GERAL</t>
  </si>
  <si>
    <r>
      <t xml:space="preserve">4. HORÁRIO PARA EXECUÇÃO/ENTREGA: </t>
    </r>
    <r>
      <rPr>
        <sz val="10"/>
        <rFont val="Calibri"/>
        <family val="2"/>
      </rPr>
      <t>A combinar com a Unidade de Engenharia e administração da agência</t>
    </r>
  </si>
  <si>
    <t xml:space="preserve">  CC (      )    TP (      )    CP(      )   </t>
  </si>
  <si>
    <t>1. OBJETO: OBRAS CIVIS, INSTALAÇÕES ELÉTRICAS, LÓGICA E MECÂNICA PARA REFORMA DA AGÊNCIA OSÓRIO (RS)</t>
  </si>
  <si>
    <t>PREÇO UNITÁRIO R$</t>
  </si>
  <si>
    <t>R$</t>
  </si>
  <si>
    <t xml:space="preserve"> OBRAS CIVIS </t>
  </si>
  <si>
    <t>Placa de Obra</t>
  </si>
  <si>
    <t>un</t>
  </si>
  <si>
    <t>1</t>
  </si>
  <si>
    <t>SERVIÇOS PRELIMINARES</t>
  </si>
  <si>
    <t>1.1</t>
  </si>
  <si>
    <t>m</t>
  </si>
  <si>
    <t>x,xx</t>
  </si>
  <si>
    <t>1.2</t>
  </si>
  <si>
    <t>un.</t>
  </si>
  <si>
    <t>1.3</t>
  </si>
  <si>
    <t>Remoção total das esquadrias em tubo metalon</t>
  </si>
  <si>
    <t>1.4</t>
  </si>
  <si>
    <t>1.5</t>
  </si>
  <si>
    <t>1.6</t>
  </si>
  <si>
    <t>Demolição do piso externo em basalto irregular</t>
  </si>
  <si>
    <t>1.7</t>
  </si>
  <si>
    <t>1.8</t>
  </si>
  <si>
    <t>Retirar soleiras em basalto junto ao acesso da Agência para reaproveitamento</t>
  </si>
  <si>
    <t>1.9</t>
  </si>
  <si>
    <t>1.10</t>
  </si>
  <si>
    <t>1.11</t>
  </si>
  <si>
    <t>1.12</t>
  </si>
  <si>
    <t>1.13</t>
  </si>
  <si>
    <t>Demolição de piso cerâmico, camada de proteção e impermeabilização da laje de cobertura junto a atual torre do ar condicionado.</t>
  </si>
  <si>
    <t>1.14</t>
  </si>
  <si>
    <t>Remoção total dos pisos cerâmicos da Agência</t>
  </si>
  <si>
    <t>1.15</t>
  </si>
  <si>
    <t>Demolição dos azulejos dos sanitários</t>
  </si>
  <si>
    <t>1.16</t>
  </si>
  <si>
    <t>1.17</t>
  </si>
  <si>
    <t>1.18</t>
  </si>
  <si>
    <t>Retirar as portas internas</t>
  </si>
  <si>
    <t>1.19</t>
  </si>
  <si>
    <t>Demolição paredes para as adaptações do sanitário PNE, os rasgos para passagem de eletrodutos e tubulações, muro externo para execução da Casa de Máquinas e remanejamento da lixeira e abertura para novas portas</t>
  </si>
  <si>
    <t>1.20</t>
  </si>
  <si>
    <t>Demolição da rampa externa junto ao acesso</t>
  </si>
  <si>
    <t>m³</t>
  </si>
  <si>
    <t>1.21</t>
  </si>
  <si>
    <t>Adequação, manutenção e recuperação do ajardinamento externo</t>
  </si>
  <si>
    <t>1.22</t>
  </si>
  <si>
    <t>vb</t>
  </si>
  <si>
    <t>1.23</t>
  </si>
  <si>
    <t>Transporte de conteiners para destinação e descarte dos resíduos de caliças, ferro, vidro, madeiras, alumínio, cerâmicas, gesso, etc, produzidos pela construção civil (atentar para observação 24 e orientações)</t>
  </si>
  <si>
    <t>1.24</t>
  </si>
  <si>
    <t>Destinação de resíduos (atentar para observação 24 e orientações)</t>
  </si>
  <si>
    <t>1.25</t>
  </si>
  <si>
    <t>1.26</t>
  </si>
  <si>
    <t>Retirada da logomarca da fachada lateral</t>
  </si>
  <si>
    <t>1.27</t>
  </si>
  <si>
    <t>As-Built das Civil</t>
  </si>
  <si>
    <t>As-Built das Instalações Elet./Log./Telf./Alarme/CFTV</t>
  </si>
  <si>
    <t>2</t>
  </si>
  <si>
    <t>FUNDAÇÃO</t>
  </si>
  <si>
    <t>2.1</t>
  </si>
  <si>
    <t>Escavação manual de valas até 1,5m de profundidade e reaterrro</t>
  </si>
  <si>
    <t>2.2</t>
  </si>
  <si>
    <t>Lastro de brita compactada 5cm de altura</t>
  </si>
  <si>
    <t>2.3</t>
  </si>
  <si>
    <t>Fundação contínua em pedra (duas fiadas: primeira com pedra dupla e segunda com pedra simples)</t>
  </si>
  <si>
    <t>2.4</t>
  </si>
  <si>
    <t>Viga de fundação em concreto armado 45cm de altura e na espessura das paredes (formas, ferragem, escavação das valas e reaterro)</t>
  </si>
  <si>
    <t>2.5</t>
  </si>
  <si>
    <t>Impermeabilização com emulsão asfaltica com elastomeros em 3 demãos</t>
  </si>
  <si>
    <t>3</t>
  </si>
  <si>
    <t>FORRO</t>
  </si>
  <si>
    <t>3.1</t>
  </si>
  <si>
    <t>Forro em placas de gesso 60x60cm</t>
  </si>
  <si>
    <t>3.2</t>
  </si>
  <si>
    <t>Sanca em gesso junto as esquadrias da fachada</t>
  </si>
  <si>
    <t>3.3</t>
  </si>
  <si>
    <t>Forro mineral 125x62,5cm na cor branca</t>
  </si>
  <si>
    <t>4</t>
  </si>
  <si>
    <t>PAVIMENTAÇÃO</t>
  </si>
  <si>
    <t>4.1</t>
  </si>
  <si>
    <t>Pisos:</t>
  </si>
  <si>
    <t>4.1.1</t>
  </si>
  <si>
    <t xml:space="preserve">       - Basalto serrado natural 41x41cm para áreas externas e camada de regularização</t>
  </si>
  <si>
    <t>4.1.2</t>
  </si>
  <si>
    <t>4.1.3</t>
  </si>
  <si>
    <t>4.1.4</t>
  </si>
  <si>
    <t>4.1.5</t>
  </si>
  <si>
    <t>cj.</t>
  </si>
  <si>
    <t>4.1.6</t>
  </si>
  <si>
    <t>4.1.7</t>
  </si>
  <si>
    <t xml:space="preserve">       - Podotátil em concreto estampado externo direcional (placas 25x25cm)</t>
  </si>
  <si>
    <t>4.1.8</t>
  </si>
  <si>
    <t xml:space="preserve">       - Podotátil em concreto estampado externo de alerta (placas 25x25cm)</t>
  </si>
  <si>
    <t>4.1.9</t>
  </si>
  <si>
    <t xml:space="preserve">       - Soleira e degraus em basalto serrado natural uso externo</t>
  </si>
  <si>
    <t>4.1.10</t>
  </si>
  <si>
    <t xml:space="preserve">       - Soleiras em mármore branco polido</t>
  </si>
  <si>
    <t>4.1.11</t>
  </si>
  <si>
    <t xml:space="preserve">       - Lastro em concreto 3cm espessura e contrapiso em argamassa 1:3 com aditivo impermeabilizante</t>
  </si>
  <si>
    <t>4.2</t>
  </si>
  <si>
    <t>Rodapés:</t>
  </si>
  <si>
    <t>4.2.1</t>
  </si>
  <si>
    <t xml:space="preserve">       - Porcelanato 15x60cm idêntico ao piso</t>
  </si>
  <si>
    <t>4.2.2</t>
  </si>
  <si>
    <t xml:space="preserve">       - Cerâmico idêntico ao piso utilizado, com juntas alinhadas ao piso</t>
  </si>
  <si>
    <t>5</t>
  </si>
  <si>
    <t>TELHADO</t>
  </si>
  <si>
    <t>5.1</t>
  </si>
  <si>
    <t>Execução de calhas, algerozes e capa muro em chapa galvanizada</t>
  </si>
  <si>
    <t>5.2</t>
  </si>
  <si>
    <t>Fornecer e instalar ralos tipo abacaxi nas descidas pluviais da cobertura</t>
  </si>
  <si>
    <t>6</t>
  </si>
  <si>
    <t>IMPERMEABILIZAÇÃO</t>
  </si>
  <si>
    <t>6.1</t>
  </si>
  <si>
    <t>7</t>
  </si>
  <si>
    <t>PAREDES</t>
  </si>
  <si>
    <t>7.1</t>
  </si>
  <si>
    <t>Em alvenaria portante de tijolos maciços com 15cm de espessura</t>
  </si>
  <si>
    <t>7.2</t>
  </si>
  <si>
    <t>Em alvenaria portante de tijolos maciços com 20cm de espessura</t>
  </si>
  <si>
    <t>7.3</t>
  </si>
  <si>
    <t>Em alvenaria de tijolos furados com 15cm de espessura</t>
  </si>
  <si>
    <t>7.4</t>
  </si>
  <si>
    <t>Em gesso acartonado 10cm de espessura</t>
  </si>
  <si>
    <t>7.5</t>
  </si>
  <si>
    <t>8</t>
  </si>
  <si>
    <t>ESTRUTURA EM CONCRETO ARMADO</t>
  </si>
  <si>
    <t>8.1</t>
  </si>
  <si>
    <t>Treliça metálica em ferro cantoneira 1.3/4"x1.3/4", espessura de 5/16",  galvanizada a fogo, sobre a marquise de acesso para instalação de revestimento ACM e testeira</t>
  </si>
  <si>
    <t>kg</t>
  </si>
  <si>
    <t>8.2</t>
  </si>
  <si>
    <t>Concreto Fck 30MPa - forma e armadura para as vigas sobre as paredes em alvenaria portante e camada de 5cm sobre laje treliçada</t>
  </si>
  <si>
    <t>8.3</t>
  </si>
  <si>
    <t>Laje mista (tavela e vigota) com ferragem em malha de aço</t>
  </si>
  <si>
    <t>9</t>
  </si>
  <si>
    <t>REVESTIMENTOS PAREDES, VIGAS E PILARES</t>
  </si>
  <si>
    <t>9.1</t>
  </si>
  <si>
    <t>9.2</t>
  </si>
  <si>
    <t>Alumínio Composto na cor silver marquise de acesso</t>
  </si>
  <si>
    <t>9.3</t>
  </si>
  <si>
    <t>Chapisco</t>
  </si>
  <si>
    <t>9.4</t>
  </si>
  <si>
    <t>Emboço de base para azulejo</t>
  </si>
  <si>
    <t>9.5</t>
  </si>
  <si>
    <t>Reboco massa única</t>
  </si>
  <si>
    <t>9.6</t>
  </si>
  <si>
    <t>Reinstalação de peitoril em basalto polido espessura 2cm nas alvenarias das novas esquadrias com rejunte impermeável cinza</t>
  </si>
  <si>
    <t xml:space="preserve">m </t>
  </si>
  <si>
    <t>10</t>
  </si>
  <si>
    <t>ESQUADRIAS E ELEMENTOS METÁLICOS</t>
  </si>
  <si>
    <t>10.1</t>
  </si>
  <si>
    <t>Madeira:</t>
  </si>
  <si>
    <t>10.1.1</t>
  </si>
  <si>
    <t xml:space="preserve">      - Porta de madeira semi-oca, medindo 80x210 com ferragens completas, com marco de madeira maciça, para arquivo e copa</t>
  </si>
  <si>
    <t>10.1.2</t>
  </si>
  <si>
    <t xml:space="preserve">      - Porta de madeira semi-oca, medindo 90x210 com ferragens completas, com marco de madeira maciça, para Sanitário PNE e automação</t>
  </si>
  <si>
    <t>10.2</t>
  </si>
  <si>
    <t>Aço</t>
  </si>
  <si>
    <t>10.2.1</t>
  </si>
  <si>
    <t>10.2.2</t>
  </si>
  <si>
    <t xml:space="preserve">      - Grade em aço galvanizado a fogo com perfil tubular fixo, a ser instalado pelo lado interno das esquadrias, com espaçamento de 12cm entre barras</t>
  </si>
  <si>
    <t>10.2.3</t>
  </si>
  <si>
    <t xml:space="preserve">      - Tela Otis com malha de 1"x1" e fio de 3,4mm e estrutura em ferro cantoneira fixada a alvenaria pelo lado externo da esquadria</t>
  </si>
  <si>
    <t>10.3</t>
  </si>
  <si>
    <t>Alumínio:</t>
  </si>
  <si>
    <t>10.3.1</t>
  </si>
  <si>
    <t xml:space="preserve">      - Esquadria fixa e móvel em alumínio anodizado branco série 30</t>
  </si>
  <si>
    <t>10.3.2</t>
  </si>
  <si>
    <t xml:space="preserve">      - Porta dupla 80x210cm em veneziana de alumínio anodizado cor branco, perfil série 30</t>
  </si>
  <si>
    <t>10.3.3</t>
  </si>
  <si>
    <t xml:space="preserve">      - Porta 92x210cm em veneziana de alumínio anodizado cor branco, perfil série 30</t>
  </si>
  <si>
    <t>10.3.4</t>
  </si>
  <si>
    <t xml:space="preserve">      - Brises referência Celosia em Aluzinc da Hunter Douglas ou similar</t>
  </si>
  <si>
    <t>10.4</t>
  </si>
  <si>
    <t>Aço Inox</t>
  </si>
  <si>
    <t>10.4.1</t>
  </si>
  <si>
    <t xml:space="preserve">      - Corrimão e guarda-corpo  em aço inox conforme NBR 9050 para atender a escada e a rampa externas</t>
  </si>
  <si>
    <t>10.5</t>
  </si>
  <si>
    <t>Ferragens:</t>
  </si>
  <si>
    <t>10.5.1</t>
  </si>
  <si>
    <t xml:space="preserve">    - Mola hidráulica aérea Nº 3 -  DORMA - cor prata - para portas Sanitário PNE, Sanitários, Abastecimento dos ATM's, Circulações e Caixas</t>
  </si>
  <si>
    <t>11</t>
  </si>
  <si>
    <t>VIDRAÇARIA</t>
  </si>
  <si>
    <t>11.1</t>
  </si>
  <si>
    <t>Vidro laminado 6mm incolor, instalado nas novas esquadrias em alumínio</t>
  </si>
  <si>
    <t>11.2</t>
  </si>
  <si>
    <t>Vidro laminado 8mm incolor, instalado nas novas esquadrias em alumínio da fachada principal</t>
  </si>
  <si>
    <t>11.3</t>
  </si>
  <si>
    <t>Vidro fantasia miniboreal 4mm, instalado nas esquadrias maxim-ar sanitário feminino</t>
  </si>
  <si>
    <t>11.4</t>
  </si>
  <si>
    <t xml:space="preserve">Espelhos crital 50x70cm e 3mm de espessura, com moldura em perfil de alumínio </t>
  </si>
  <si>
    <t>12</t>
  </si>
  <si>
    <t>PINTURA</t>
  </si>
  <si>
    <t>12.1</t>
  </si>
  <si>
    <t>Acrílica sobre massa corrida (aplicado sobre paredes internas)</t>
  </si>
  <si>
    <t>12.2</t>
  </si>
  <si>
    <t>Tinta PVA  sobre massa corrida (aplicado sobre gesso acartonado e forro em gesso)</t>
  </si>
  <si>
    <t>12.3</t>
  </si>
  <si>
    <t>Acrílica sobre reboco e/ou concreto aparente</t>
  </si>
  <si>
    <t>12.4</t>
  </si>
  <si>
    <t>Fundo com Super Galvite e no mínimo duas demãos de tinta esmalte sintétito sobre chapa galvanizada: algeroz e calhas</t>
  </si>
  <si>
    <t>12.5</t>
  </si>
  <si>
    <t>13</t>
  </si>
  <si>
    <t>INSTALAÇÃO HIDROSSANITÁRIA</t>
  </si>
  <si>
    <t>13.1</t>
  </si>
  <si>
    <t>Adaptação de pontos hidráulicos reforma dos sanitários e copa</t>
  </si>
  <si>
    <t>13.2</t>
  </si>
  <si>
    <t>Adaptação do esgoto sanitário</t>
  </si>
  <si>
    <t>14</t>
  </si>
  <si>
    <t>DIVERSOS</t>
  </si>
  <si>
    <t>14.1</t>
  </si>
  <si>
    <t>Organização e montagem geral dos leiautes provisórios: mobiliário, biombos e/ou divisórias leves (tapumes), estantes metálicas, etc.</t>
  </si>
  <si>
    <t>cj</t>
  </si>
  <si>
    <t>14.2</t>
  </si>
  <si>
    <t>Passa objeto de acrílico conforme padrão do Banco</t>
  </si>
  <si>
    <t>14.3</t>
  </si>
  <si>
    <t>Persianas verticais 100% PVC isento de chumbo, cor cinza claro, giro de 180º das lâminas de 90mm de largura; trilhos de alumínio anodizado, comandos em nylon e PVC e carrinhos de polipropileno, h=diversas nas esquadrias da Agência</t>
  </si>
  <si>
    <t>14.4</t>
  </si>
  <si>
    <t>Fornecimento e instalação de bicicletário em aço galvanizado a fogo</t>
  </si>
  <si>
    <t>15</t>
  </si>
  <si>
    <t>ACESSÓRIOS E METAIS (SANITÁRIOS)</t>
  </si>
  <si>
    <t>15.1</t>
  </si>
  <si>
    <t>Saboneteira para refil transparente JOEFEL AC 81 ou equivalente</t>
  </si>
  <si>
    <t>15.2</t>
  </si>
  <si>
    <t>Porta-papel higiênico em rolo transparente JOEFEL AE 52 ou equivalente</t>
  </si>
  <si>
    <t>15.3</t>
  </si>
  <si>
    <t>Toalheiro interfolhas transparente JOEFEL AH 34 ou equivalente</t>
  </si>
  <si>
    <t>15.4</t>
  </si>
  <si>
    <t>Espelho para sanitários 90x50cm borda em alumínio anodizado natural</t>
  </si>
  <si>
    <t>15.5</t>
  </si>
  <si>
    <t>15.6</t>
  </si>
  <si>
    <t>15.7</t>
  </si>
  <si>
    <t>15.8</t>
  </si>
  <si>
    <t>Metais</t>
  </si>
  <si>
    <t>15.8.1</t>
  </si>
  <si>
    <t>15.8.2</t>
  </si>
  <si>
    <t>15.8.3</t>
  </si>
  <si>
    <t>15.8.4</t>
  </si>
  <si>
    <t>15.8.5</t>
  </si>
  <si>
    <t>15.8.6</t>
  </si>
  <si>
    <t xml:space="preserve">    -Sifão metálico para lavatórios</t>
  </si>
  <si>
    <t>15.8.7</t>
  </si>
  <si>
    <t xml:space="preserve">    -Acessórios diversos para fixação dos equipamentos</t>
  </si>
  <si>
    <t>15.9</t>
  </si>
  <si>
    <t>Louças</t>
  </si>
  <si>
    <t>15.9.1</t>
  </si>
  <si>
    <t>15.9.2</t>
  </si>
  <si>
    <t>15.9.3</t>
  </si>
  <si>
    <t>SUBTOTAL OBRAS CIVIS</t>
  </si>
  <si>
    <t>II</t>
  </si>
  <si>
    <t>SALA DE AUTOATENDIMENTO</t>
  </si>
  <si>
    <t xml:space="preserve">ELEMENTOS DIVISÓRIOS </t>
  </si>
  <si>
    <t>Caixilharia de alumínio anodizado cor branco, perfil série 30 SAA</t>
  </si>
  <si>
    <t>Porta 110x210cm alumínio anodizado cor branco, perfil série 30 SAA</t>
  </si>
  <si>
    <t>Mascara padrão novo para máquinas de autoatendimento com tampões</t>
  </si>
  <si>
    <t>Grade em alumínio anodizado na cor branca perfil tubular  horizontal  1/2" x 1" -  a ser acoplada à esquadria de alumínio, h=210cm,   espaçamento a cada 12cm na SAA</t>
  </si>
  <si>
    <t>VIDROS</t>
  </si>
  <si>
    <t>PROGRAMAÇÃO VISUAL</t>
  </si>
  <si>
    <t>PÓRTICO c/ legenda BANRISUL ELETRÔNICO conforme padrão.</t>
  </si>
  <si>
    <t xml:space="preserve">KIT ATM (AUTOMATIZA) Banrisul composto por: </t>
  </si>
  <si>
    <t>kit</t>
  </si>
  <si>
    <t xml:space="preserve">    - 1 eletroímã 150 kgf. com sensor</t>
  </si>
  <si>
    <t xml:space="preserve">    - 1 fonte de alimentação com carregador flutuante de bateria</t>
  </si>
  <si>
    <t xml:space="preserve">    - 1 placa ATM padrão Banrisul</t>
  </si>
  <si>
    <t xml:space="preserve">    - 1 kit de suportes de fixação para porta de alumínio</t>
  </si>
  <si>
    <t xml:space="preserve">    - 2 botões de acionamento (internos)</t>
  </si>
  <si>
    <t xml:space="preserve">    - 1 adesivo de orientação: "Após 22hs pressione o botão para sair"</t>
  </si>
  <si>
    <t>Bateria selada 12V 7Ah</t>
  </si>
  <si>
    <t>pç</t>
  </si>
  <si>
    <t>3.4</t>
  </si>
  <si>
    <t>Cilindro contato elétrico 510 Pacri</t>
  </si>
  <si>
    <t>SUBTOTAL SALA DE AUTO-ATENDIMENTO</t>
  </si>
  <si>
    <t>III</t>
  </si>
  <si>
    <t>PROGRAMAÇÃO VISUAL EXTERNA</t>
  </si>
  <si>
    <t>TESTEIRA Padrão Reaproveitamento (Reinstalação da Testeira junto a marquise metálica no acesso da Agência).</t>
  </si>
  <si>
    <t>PROGRAMAÇÃO VISUAL INTERNA</t>
  </si>
  <si>
    <t>Adesivos:</t>
  </si>
  <si>
    <t>2.1.1</t>
  </si>
  <si>
    <t>A1-LOGO</t>
  </si>
  <si>
    <t>2.1.2</t>
  </si>
  <si>
    <t>A2H1 -10às15</t>
  </si>
  <si>
    <t>2.1.3</t>
  </si>
  <si>
    <t>A2H3 - 06às22</t>
  </si>
  <si>
    <t>2.1.4</t>
  </si>
  <si>
    <t>A3 - SIA</t>
  </si>
  <si>
    <t>2.1.5</t>
  </si>
  <si>
    <t>A4 - SIA CG</t>
  </si>
  <si>
    <t>2.1.6</t>
  </si>
  <si>
    <t>A2PO</t>
  </si>
  <si>
    <t>PLACAS EM ACRÍLICO ADESIVADAS - Placas de acrílicos sobrepostas (branca translúcida e azul Pantone 300C), com texto em adesivo vinílico branco,  presas à porta por fita dupla-face, conforme projeto.</t>
  </si>
  <si>
    <t>2.2.1</t>
  </si>
  <si>
    <t xml:space="preserve"> - PP8 - M</t>
  </si>
  <si>
    <t>2.2.2</t>
  </si>
  <si>
    <t xml:space="preserve"> - PP9 - F</t>
  </si>
  <si>
    <t>2.2.3</t>
  </si>
  <si>
    <t xml:space="preserve"> - PP10 - PNE</t>
  </si>
  <si>
    <t>2.2.4</t>
  </si>
  <si>
    <t xml:space="preserve"> - PP6 - COPA</t>
  </si>
  <si>
    <t>2.2.5</t>
  </si>
  <si>
    <t xml:space="preserve"> - PP1 - PRIV</t>
  </si>
  <si>
    <t>2.2.6</t>
  </si>
  <si>
    <t xml:space="preserve"> - PP3 - NBK</t>
  </si>
  <si>
    <t>2.2.7</t>
  </si>
  <si>
    <t xml:space="preserve"> - PP5 - ARQ</t>
  </si>
  <si>
    <t>PLACAS EM ACRÍLICO ADESIVADAS - Placas de acrílicos sobrepostas (branca translúcida e azul Pantone 300C), com texto em adesivo vinílico branco,  presas ao forro com tirantes metálicos, conforme projeto.</t>
  </si>
  <si>
    <t>2.3.1</t>
  </si>
  <si>
    <t xml:space="preserve"> - PS10 - GG</t>
  </si>
  <si>
    <t>2.3.2</t>
  </si>
  <si>
    <t xml:space="preserve"> - PS11 - GA</t>
  </si>
  <si>
    <t>2.3.3</t>
  </si>
  <si>
    <t xml:space="preserve"> - PS2</t>
  </si>
  <si>
    <t>2.3.4</t>
  </si>
  <si>
    <t xml:space="preserve"> - PS4</t>
  </si>
  <si>
    <t>2.3.5</t>
  </si>
  <si>
    <t xml:space="preserve"> - PS5</t>
  </si>
  <si>
    <t>2.3.6</t>
  </si>
  <si>
    <t xml:space="preserve"> - PS6</t>
  </si>
  <si>
    <t>2.3.7</t>
  </si>
  <si>
    <t xml:space="preserve"> - PS7</t>
  </si>
  <si>
    <t>PP14 - PRES</t>
  </si>
  <si>
    <t>PLACAS EM ACRÍLICO - Placa de acrílico  cristal jateado, com texto em braile em ABS e=0,8mm,  presas ao pórtico Banrisul Eletrônico através de rebite, conforme projeto.</t>
  </si>
  <si>
    <t>2.5.1</t>
  </si>
  <si>
    <t xml:space="preserve">  - PP15 - AG/HOR</t>
  </si>
  <si>
    <t>2.6</t>
  </si>
  <si>
    <t>Porta cartaz - Fornecer e Instalar conforme projeto:</t>
  </si>
  <si>
    <t>2.6.1</t>
  </si>
  <si>
    <t>PC INFORMA</t>
  </si>
  <si>
    <t>2.6.2</t>
  </si>
  <si>
    <t>PC TARIFAS</t>
  </si>
  <si>
    <t>2.7</t>
  </si>
  <si>
    <t>PP13 - SENHA</t>
  </si>
  <si>
    <t>2.8</t>
  </si>
  <si>
    <t>PP16 - UNI</t>
  </si>
  <si>
    <t>2.9</t>
  </si>
  <si>
    <t>PP17 - M</t>
  </si>
  <si>
    <t>2.10</t>
  </si>
  <si>
    <t>PP18 - F</t>
  </si>
  <si>
    <t>SUBTOTAL PROGRAMAÇÃO VISUAL</t>
  </si>
  <si>
    <t>IV</t>
  </si>
  <si>
    <t>INTERIORES</t>
  </si>
  <si>
    <t>DIVISÓRIAS E PAINÉIS</t>
  </si>
  <si>
    <t>SUBTOTAL INTERIORES</t>
  </si>
  <si>
    <t>V</t>
  </si>
  <si>
    <t>Reinstalação dos armários da copa</t>
  </si>
  <si>
    <t>Limpeza permanente da obra</t>
  </si>
  <si>
    <t>Limpeza final da obra</t>
  </si>
  <si>
    <t>SUBTOTAL  DIVERSOS</t>
  </si>
  <si>
    <t>VI</t>
  </si>
  <si>
    <t>VII</t>
  </si>
  <si>
    <t>PPCI</t>
  </si>
  <si>
    <t>Placa sinalizadora fotoluminescente "PROIBIDO FUMAR"</t>
  </si>
  <si>
    <t>Placa sinalizadora fotoluminescente Rota de Fuga</t>
  </si>
  <si>
    <t>Placa sinalizadora fotoluminescente Rota de Fuga com suporte no forro</t>
  </si>
  <si>
    <t>Placa sinalizadora fotoluminescente EXTINTOR</t>
  </si>
  <si>
    <t>Extintor de incêncio PQS ABC 2A:20B:C 4kg</t>
  </si>
  <si>
    <t>Extintor de incêncio CO2 5B:C 6kg</t>
  </si>
  <si>
    <t>Kit saída de emergênic composto por caixa porta-chave tipo quebre o vidro, com acionamento, sirene strobo acústica, fonte de alimentação chaveada 24 VDC / 127/220V, modelo KIT-SE padrão Banrisul, instalada sobre caixa de passagem termoplástica de 150X150X68mm</t>
  </si>
  <si>
    <t>SUBTOTAL PPCI</t>
  </si>
  <si>
    <t>TOTAL OBRAS CIVIS</t>
  </si>
  <si>
    <t>VIII</t>
  </si>
  <si>
    <t>INSTALAÇÕES DE AR CONDICIONADO</t>
  </si>
  <si>
    <t>EQUIPAMENTOS</t>
  </si>
  <si>
    <t>Condicionador de ar tipo SELF 10TR, Compressor scroll, gás refrigerante R410A, linha BANCOS, Condensador centrifugo descarga horizontal .</t>
  </si>
  <si>
    <t>Condicionador de ar SPLITÃO, compressor scroll, rotação fixa, gás refrigerante R410A, linha BANCOS, Condensador centrifugo descarga horizontal .</t>
  </si>
  <si>
    <t>Condicionador de ar,  tipo Split,  High-Wall, ciclo reverso,com compressor INVERTER, c/ condensador axial, 18.000 BTU/h, descarga horizontal, com controle remoto sem fio.</t>
  </si>
  <si>
    <t xml:space="preserve">Condicionador de ar,  tipo Split,  High-Wall, ciclo reverso,com compressor INVERTER, c/ condensador axial, 12.000 BTU/h, descarga horizontal, com controle remoto sem fio. </t>
  </si>
  <si>
    <t xml:space="preserve">Atenuador de ruído retangular 1400 x 500 x 900 </t>
  </si>
  <si>
    <t>Suporte para condensador tipo mão francesa industrializado devidamente tratado contra corrosão e pintura de acabamento com calços antivibração.</t>
  </si>
  <si>
    <t>Suporte para evaporadora, c/ perfilados e cabo de aço.</t>
  </si>
  <si>
    <t>Tubo 3/8" cobre flexível.</t>
  </si>
  <si>
    <t>Tubo 1/2" cobre flexível.</t>
  </si>
  <si>
    <t>Tubo 1. 1/8" cobre flexível.</t>
  </si>
  <si>
    <t>Tubo 1/4" cobre flexível.</t>
  </si>
  <si>
    <t>Tubo Elastomérico espessura 19mm p/ tubo cobre 3/8"  .</t>
  </si>
  <si>
    <t>Tubo Elastomérico espessura 19mm p/ tubo cobre 1/2"  .</t>
  </si>
  <si>
    <t>Tubo Elastomérico espessura 19mm p/ tubo cobre 1/4"  .</t>
  </si>
  <si>
    <t>Tubo Elastomérico espessura 19mm p/ tubo cobre 1.1/8"  .</t>
  </si>
  <si>
    <t>Ligação de drenos aos equipamentos.</t>
  </si>
  <si>
    <t xml:space="preserve">Nitrôgenio </t>
  </si>
  <si>
    <t>DIFUSÃO DE AR</t>
  </si>
  <si>
    <t>Difusor Quadrado, chapa de aluminio, pintado na cor branca, tamanho 5, com Caixa Plenum  C/Registro Acionado Pela Difusor E Equalizador Fluxo De Ar,Alimentação Lateral.</t>
  </si>
  <si>
    <t>Colarinho Rosqueável, Em Chapa De Aço Galvanizado, Diâmetro 200 mm.</t>
  </si>
  <si>
    <t>Grelha De Exaustão, 200x100 mm</t>
  </si>
  <si>
    <t>Grelha De Retorno De Forro, 1225x525 mm</t>
  </si>
  <si>
    <t>Grelha De Retorno De Forro, 1025x525 mm</t>
  </si>
  <si>
    <t>Veneziana de exaustão 297x397mm</t>
  </si>
  <si>
    <t>REDE DE DUTOS</t>
  </si>
  <si>
    <t>Chapa #20aço galvanizado.</t>
  </si>
  <si>
    <t>Chapa #22aço galvanizado.</t>
  </si>
  <si>
    <t>Chapa #24aço galvanizado.</t>
  </si>
  <si>
    <t>Rede de dutos, acessórios (fita perf., parafusos, etc.).</t>
  </si>
  <si>
    <t>3.5</t>
  </si>
  <si>
    <t>Registro de vazão, lâminas opostas, em aço galvanizado, 1300x300 mm</t>
  </si>
  <si>
    <t>3.6</t>
  </si>
  <si>
    <t>Manta em rolo 15m² de lã de vidro aglomerada revestida com papel kraft aluminizado - Esp. 1'' - RT a 24°C de 1.3m²°C/W. Ver especificação do projeto.</t>
  </si>
  <si>
    <t>3.7</t>
  </si>
  <si>
    <t xml:space="preserve">Duto flexivel circular, com isolamento térmico e acústico, diâmetro cfe Cx plenum. Diâmetro referência: 200 mm </t>
  </si>
  <si>
    <t>Demolição de Selfs antigos,Torre  de resfriamento,  tubulação de condensação , quadros elétricos, eletrodutos e demais acessórios</t>
  </si>
  <si>
    <t>Desmontagem de motobombas e transporte Osório - Porto Alegre</t>
  </si>
  <si>
    <t>4.3</t>
  </si>
  <si>
    <t>Porta Acústica de aço, pintada,  rechapeada em folha dupla com espessura de 40 mm, fechos de alavanca ou maçaneta industrial em ambos os lados, com batente para fechamento sobre pressão. Uso em casa de máquinas de ar condicionado, medidas 110 x 210 cm.</t>
  </si>
  <si>
    <t>4.4</t>
  </si>
  <si>
    <t xml:space="preserve">Kit de Resistências Elétricas 2 x 6,0 kW, completo ( fiação, resistências, sensores, proteções, contatoras, etc. ) incorporado ao Self ou em quadro independente. </t>
  </si>
  <si>
    <t>4.5</t>
  </si>
  <si>
    <t>Interligação elétrica entre evaporadoras e condensadoras.</t>
  </si>
  <si>
    <t>4.6</t>
  </si>
  <si>
    <t>Interligação elétrica entre máquinas e ponto de força</t>
  </si>
  <si>
    <t>4.7</t>
  </si>
  <si>
    <t>Calço amortecedor de vibração, em neoprene.</t>
  </si>
  <si>
    <t>TOTAL INSTALAÇÕES DE AR CONDICIONADO</t>
  </si>
  <si>
    <t>IX</t>
  </si>
  <si>
    <t>INSTALAÇÕES ELÉTRICAS:</t>
  </si>
  <si>
    <t>ENTRADA DE ENERGIA, DADOS E TELECOMUNICAÇÕES</t>
  </si>
  <si>
    <t>Condulete alumínio ø 2" c/tampa</t>
  </si>
  <si>
    <t>1.9.1</t>
  </si>
  <si>
    <t xml:space="preserve">          - ø 50mm. 2"</t>
  </si>
  <si>
    <t>Eletroduto de PVC rigido diametro 25mm (1")</t>
  </si>
  <si>
    <t>Eletroduto de PVC rigido diametro 50mm (2")</t>
  </si>
  <si>
    <t>Curva de Raio Longo de PVC rigido diametro 25mm (1")</t>
  </si>
  <si>
    <t>Curva de Raio Longo de PVC rigido diametro 50mm (2")</t>
  </si>
  <si>
    <t>Caixa de Inspeção de solo em Polipropileno Preta Ø 300x400mm, com Tampa em Ferro Fundido Ø 300mm Aba Larga TEL-505 e TEL-506 da Termotécnica ou similar</t>
  </si>
  <si>
    <t>Haste de aterramento cobreada Ø 5/8" x 2,40m alta camada</t>
  </si>
  <si>
    <t>Conector para junção haste-cabo</t>
  </si>
  <si>
    <t>Estribo isolador tipo roldana de porcelana com parafuso 80x76mm</t>
  </si>
  <si>
    <t>Caixa de Medição CI-2 60x60x24 cm padrão Concessionária, em ferro galvanizado, com visor de vidro, fechadura padrão e terminal para aterramento</t>
  </si>
  <si>
    <t>Caixa para Medidor CP-2 26x26x9 cm padrão Concessionária</t>
  </si>
  <si>
    <t>Caixa Unificadora de Potenciais CUP - em aço, de sobrepor dim 210x210x90mm, com tampa, com barra de cobre de 6mm de espessura, para 9 terminais, modelo TEL 901 da Termotécnica ou similar.</t>
  </si>
  <si>
    <t>Terminais de pressão para ligação CUP a cabo de cobre flex de #10mm2</t>
  </si>
  <si>
    <t>Desmontagem e desativação dos quadros de comando de bombas do ar-condicionado na cobertura</t>
  </si>
  <si>
    <t>Desativação dos 2 quadros de comando dos acs antigos na parede perto do dg externo</t>
  </si>
  <si>
    <t xml:space="preserve">Complementação  da infraestrutura de tubulações para a interligação do CD existente na área social com o novo QDG. </t>
  </si>
  <si>
    <t>Instalação de infraestrutura de tubulações para embutir a fiação do movimentador de portão existente até o CD na área social</t>
  </si>
  <si>
    <t>Desmontagem, retirada e adequação das instalações existentes</t>
  </si>
  <si>
    <t xml:space="preserve">MONTAGEM DOS QUADROS DE DISTRIBUIÇÃO E CABOS ELÉTRICOS: </t>
  </si>
  <si>
    <t>Quadro metálico de SOBREPOR  com tampa e contra-tampa articuladas por dobradiças,  em chapa de aço e pintura a pó cor cinza RAL 9002, com fecho rápido, aterramento na caixa e porta, porta-documentos A4 na parte interna da tampa e plaquetas de acrílico com o número dos circuitos, com espaço p/disjuntor geral, disjuntores parciais caixa moldada, barramentos de cobre eletrolítico paralelos trifásicos para fases recobertos de material isolante termocontrátil mais neutro e proteção, capacidade de correntes mín 3 A/mm2), nas dimensões:</t>
  </si>
  <si>
    <t xml:space="preserve">    - 950x680x220mm / Barramentos p/200A / 18 kA / Barramentos secundários p/100A</t>
  </si>
  <si>
    <t xml:space="preserve">    - 600x480x170mm / Barramentos p/200A / 18 kA / Barramentos secundários p/100A </t>
  </si>
  <si>
    <t xml:space="preserve">Desmontagem, retirada, adequação e recomposições das instalações existentes para instalação dos  novos quadros CDs de Iluminação e Tomadas </t>
  </si>
  <si>
    <t>Quadro de metálico de SOBREPOR com espaço para 72 disjuntores monopolares e disjuntor geral, c/barramentos de ligação tripolares paralelos isolados para 80A com bornes p/fases, perfil de proteção, e barramentos neutro e proteção, obturadores de banda e acessórios, tampa e contra-tampa metálicas com dobradiças, com fecho, aterramento caixa e porta. (CDs)</t>
  </si>
  <si>
    <t>Acessórios para montagem, fixação, identificação dos quadros e componentes.</t>
  </si>
  <si>
    <t>Mini Disjuntores Termomagnéticos - 4,5 kA com fixações e terminais p/ cabos</t>
  </si>
  <si>
    <t xml:space="preserve">            - 1x16A</t>
  </si>
  <si>
    <t>2.5.2</t>
  </si>
  <si>
    <t xml:space="preserve">            - 1x20A</t>
  </si>
  <si>
    <t>Mini Disjuntores Termomagnéticos -10kA com fixações e terminais p/ cabos</t>
  </si>
  <si>
    <t xml:space="preserve">           - 3x32A</t>
  </si>
  <si>
    <t xml:space="preserve">           - 3x40A</t>
  </si>
  <si>
    <t>Disjuntores Termomagnéticos Caixa Moldada -10kA com fixações e terminais p/ cabos</t>
  </si>
  <si>
    <t>2.7.1</t>
  </si>
  <si>
    <t xml:space="preserve">           - 3x100A</t>
  </si>
  <si>
    <t>2.7.2</t>
  </si>
  <si>
    <t xml:space="preserve">           - 3x70A</t>
  </si>
  <si>
    <t>2.7.3</t>
  </si>
  <si>
    <t xml:space="preserve">           - 3x50A</t>
  </si>
  <si>
    <t>2.7.4</t>
  </si>
  <si>
    <t>2.7.5</t>
  </si>
  <si>
    <t xml:space="preserve">           - 3x30A</t>
  </si>
  <si>
    <t>2.7.6</t>
  </si>
  <si>
    <t xml:space="preserve">           - 1x16A</t>
  </si>
  <si>
    <t>2.11</t>
  </si>
  <si>
    <t>2.12</t>
  </si>
  <si>
    <t>2.13</t>
  </si>
  <si>
    <t>2.14</t>
  </si>
  <si>
    <t>2.15</t>
  </si>
  <si>
    <t>Cordoalha de cobre nú #16mm2 (aterramentos eletrodutos e acessórios de fixação)</t>
  </si>
  <si>
    <t>2.16</t>
  </si>
  <si>
    <t xml:space="preserve">Dispositivo IDR 25A Bipolar sensibilidade 30mA </t>
  </si>
  <si>
    <t>2.17</t>
  </si>
  <si>
    <t xml:space="preserve">Dispositivo IDR 25A Bipolar sensibilidade 300mA </t>
  </si>
  <si>
    <t>2.18</t>
  </si>
  <si>
    <t>Banco de Capacitores Trifásico fixo 2,0 kVAr em 380VAC, em caixa ABS com tampa, com dispositivos anti-explosão, disjuntor de proteção e distorção máxima de harmônicas de 3%</t>
  </si>
  <si>
    <t>PONTOS DE ILUMINAÇÃO /TOMADAS e AR CONDICIONADO</t>
  </si>
  <si>
    <t>Luminária de Alumínio Redonda de EMBUTIR para lampadas FLUORESCENTE COMPACTA PL 2x26W - com difusor em vidro jateado, completa</t>
  </si>
  <si>
    <t>Luminária de Alumínio redonda de SOBREPOR para lampadas FLUORESCENTE COMPACTA PL 2x26W - com difusor em vidro jateado, completa</t>
  </si>
  <si>
    <t>Luminária Arandela de parede (uso interno) com uma lampada FLUORESCENTE COMPACTA PL 15W - Completa</t>
  </si>
  <si>
    <t>Luminária tipo Projetor em alumínio fundido, uso externo,  fechado retangular c/aletas, lente plana cristal, suporte em U para lâmpadas halógena palito, com uma lâmpada halógena palito 400W</t>
  </si>
  <si>
    <t>Sensor de presença omnidirecional  c/retardo 10 min, 220V/127V, 250VA</t>
  </si>
  <si>
    <t>3.8</t>
  </si>
  <si>
    <t>Relé foto-elétrico completo com base, 600VA - 220V/127V</t>
  </si>
  <si>
    <t>3.9</t>
  </si>
  <si>
    <t>3.10</t>
  </si>
  <si>
    <t>Conjunto Plugs Macho/Femea 2P+T 10A/250V NBR 14136  (ligação luminária-reator)</t>
  </si>
  <si>
    <t>3.11</t>
  </si>
  <si>
    <t>3.12</t>
  </si>
  <si>
    <t>3.13</t>
  </si>
  <si>
    <t>3.14</t>
  </si>
  <si>
    <t>3.15</t>
  </si>
  <si>
    <t>3.16</t>
  </si>
  <si>
    <t xml:space="preserve">Tampa cega ou com furo p/caixa de PISO 100x100mm de alumínio/latão polido </t>
  </si>
  <si>
    <t>3.17</t>
  </si>
  <si>
    <t>Condulete alumínio ø ¾" c/ tampa</t>
  </si>
  <si>
    <t>3.18</t>
  </si>
  <si>
    <t>Condulete alumínio ø 1" c/tampa</t>
  </si>
  <si>
    <t>3.19</t>
  </si>
  <si>
    <t>Condulete alumínio ø 1.1/4" c/tampa</t>
  </si>
  <si>
    <t>3.20</t>
  </si>
  <si>
    <t>Espelho de PVC 4x2" (100x50mm) ou de Alumínio p/condulete com:</t>
  </si>
  <si>
    <t>3.20.1</t>
  </si>
  <si>
    <t xml:space="preserve">          - interruptor simples </t>
  </si>
  <si>
    <t>3.20.2</t>
  </si>
  <si>
    <t xml:space="preserve">          - tomada 1xP+T 20A/250V NBR 14136 (AZUL) </t>
  </si>
  <si>
    <t>3.20.3</t>
  </si>
  <si>
    <t xml:space="preserve">          - tomada 1xP+T 20A/250V NBR 14136 (AZUL) com Interruptor Simples </t>
  </si>
  <si>
    <t>3.20.4</t>
  </si>
  <si>
    <t xml:space="preserve">          - tomada 1xP+T 20A/250V NBR 14136 (AZUL) com Interruptor Duplo</t>
  </si>
  <si>
    <t>3.20.5</t>
  </si>
  <si>
    <t xml:space="preserve">          - tomada 2xP+T 20A/250V NBR 14136 (AZUL) </t>
  </si>
  <si>
    <t>3.21</t>
  </si>
  <si>
    <t>Suporte Dutotec Ref. DT.64.140.00 com UM interruptor Universal 10A cor branca, ou equivalente.</t>
  </si>
  <si>
    <t>3.22</t>
  </si>
  <si>
    <t>Suporte Dutotec  Ref. DT.64.240.00 com DOIS interruptores Universais 10A cor branca, ou equivalente.</t>
  </si>
  <si>
    <t>3.23</t>
  </si>
  <si>
    <t>Suporte Dutotec  Ref. DT.64.340.00 com TRÊS interruptores Universais 10A cor branca, ou equivalente.</t>
  </si>
  <si>
    <t>3.24</t>
  </si>
  <si>
    <t>Suporte Dutotec  Ref. DT.64.240.00 com DOIS interruptores HOTEL 10A cor branca, ou equivalente.</t>
  </si>
  <si>
    <t>3.25</t>
  </si>
  <si>
    <t>3.26</t>
  </si>
  <si>
    <t>3.27</t>
  </si>
  <si>
    <t>Suporte Dutotec  Ref. DT.66844.10 p/tres blocos com, UMA tomada tipo bloco NBR.20A Ref. DT.99230.00 (VERMELHA), mais dois blocos cegos Ref. DT 99430.00 ou similar.</t>
  </si>
  <si>
    <t>3.28</t>
  </si>
  <si>
    <t>3.28.1</t>
  </si>
  <si>
    <t xml:space="preserve">          - ø 20mm. 3/4"</t>
  </si>
  <si>
    <t>3.28.2</t>
  </si>
  <si>
    <t xml:space="preserve">          - ø 25mm. 1"</t>
  </si>
  <si>
    <t>3.28.3</t>
  </si>
  <si>
    <t xml:space="preserve">          - ø 32mm. 1.1/4"</t>
  </si>
  <si>
    <t>3.29</t>
  </si>
  <si>
    <t>3.30</t>
  </si>
  <si>
    <t>3.31</t>
  </si>
  <si>
    <t>3.32</t>
  </si>
  <si>
    <t>3.33</t>
  </si>
  <si>
    <t>3.34</t>
  </si>
  <si>
    <t>3.35</t>
  </si>
  <si>
    <t>3.36</t>
  </si>
  <si>
    <t>Tampa para eletrocalha 50mm</t>
  </si>
  <si>
    <t>3.37</t>
  </si>
  <si>
    <t xml:space="preserve">Suporte suspensão para eletrocalha 50x50mm </t>
  </si>
  <si>
    <t>3.38</t>
  </si>
  <si>
    <t>3.39</t>
  </si>
  <si>
    <t>Tampa para eletrocalha 100mm</t>
  </si>
  <si>
    <t>3.40</t>
  </si>
  <si>
    <t xml:space="preserve">Suporte suspensão para eletrocalha 100x50mm </t>
  </si>
  <si>
    <t>3.41</t>
  </si>
  <si>
    <t xml:space="preserve">Curva Horizontal 90° p/ eletrocalha 100x50mm </t>
  </si>
  <si>
    <t>3.42</t>
  </si>
  <si>
    <t>Curva Vertical descida p/ eletrocalha 100x50mm</t>
  </si>
  <si>
    <t>3.43</t>
  </si>
  <si>
    <t xml:space="preserve">TE horizontal p/eletrocalha 100x50mm </t>
  </si>
  <si>
    <t>3.44</t>
  </si>
  <si>
    <t>Flange p/quadro p/eletrocalha 100x50mm</t>
  </si>
  <si>
    <t>3.45</t>
  </si>
  <si>
    <t xml:space="preserve">Redução para eletrocalha 50x50mm </t>
  </si>
  <si>
    <t>3.46</t>
  </si>
  <si>
    <t>3.47</t>
  </si>
  <si>
    <t>3.48</t>
  </si>
  <si>
    <t xml:space="preserve">Suporte suspensão para eletrocalha 100x100mm </t>
  </si>
  <si>
    <t>3.49</t>
  </si>
  <si>
    <t xml:space="preserve">Curva Horizontal 90° p/ eletrocalha 100x100mm </t>
  </si>
  <si>
    <t>3.50</t>
  </si>
  <si>
    <t xml:space="preserve">Flange p/1quadro p/eletrocalha 100x100mm </t>
  </si>
  <si>
    <t>3.51</t>
  </si>
  <si>
    <t>3.52</t>
  </si>
  <si>
    <t>Bucha de Nylon S8 com parafuso cabeça sextavada e arruela lisa p/fixação de eletrocalha (2)</t>
  </si>
  <si>
    <t>3.53</t>
  </si>
  <si>
    <t>Cantoneira ZZ (1)</t>
  </si>
  <si>
    <t>3.54</t>
  </si>
  <si>
    <t>Vergalhão rosca total 1/4" p/fixação de eletrocalha (1,5)</t>
  </si>
  <si>
    <t>3.55</t>
  </si>
  <si>
    <t>Porcas sextavada e arruelas lisa p/fixação de eletrocalhas (4)</t>
  </si>
  <si>
    <t>3.56</t>
  </si>
  <si>
    <t>3.57</t>
  </si>
  <si>
    <t>Fixação Lateral 4 furos p/perfilado 38x38mm</t>
  </si>
  <si>
    <t xml:space="preserve"> un</t>
  </si>
  <si>
    <t>3.58</t>
  </si>
  <si>
    <t xml:space="preserve">Emendas Internas ("I", "L") para perfilado 38x38mm  </t>
  </si>
  <si>
    <t>3.59</t>
  </si>
  <si>
    <t xml:space="preserve">Emendas "T" ou  "X"  para perfilado 38x38mm  </t>
  </si>
  <si>
    <t>3.60</t>
  </si>
  <si>
    <t>Bucha de Nylon S8 com parafuso cabeça sextavada e arruela lisa p/fixação de perfilado 38x38mm (2)</t>
  </si>
  <si>
    <t>3.61</t>
  </si>
  <si>
    <t>3.62</t>
  </si>
  <si>
    <t>Vergalhão rosca total 1/4" p/fixação perfilado 38x38mm (1,5)</t>
  </si>
  <si>
    <t>3.63</t>
  </si>
  <si>
    <t>Gancho Verticall para perfilado 38x38mm (1)</t>
  </si>
  <si>
    <t>3.64</t>
  </si>
  <si>
    <t>Porcas sextavada e arruelas lisa p/fixação perfilado 38x38mm (4)</t>
  </si>
  <si>
    <t>3.65</t>
  </si>
  <si>
    <t>Gancho para luminária em perfilado 38x30mm</t>
  </si>
  <si>
    <t>3.66</t>
  </si>
  <si>
    <t xml:space="preserve">Timer Programador Horário 1 NA/NF 16A </t>
  </si>
  <si>
    <t>3.67</t>
  </si>
  <si>
    <t>Mini Contactora Tripolar WEG, Siemens ou similar 20 A (Cash-Timer)</t>
  </si>
  <si>
    <t>3.68</t>
  </si>
  <si>
    <t>Mini Contactora Tripolar WEG, Siemens ou similar 40 A (Cash-Timer)</t>
  </si>
  <si>
    <t>3.69</t>
  </si>
  <si>
    <t>3.70</t>
  </si>
  <si>
    <t>3.71</t>
  </si>
  <si>
    <t>Exaustor uso industrial embutido parede 350W-127/220V (Sala Baterias)</t>
  </si>
  <si>
    <t>3.72</t>
  </si>
  <si>
    <t>Controle termostato para exaustor Sala Baterias</t>
  </si>
  <si>
    <t>3.73</t>
  </si>
  <si>
    <t>Caixa de inspeção terra em PVC Ø 300mm x 400mm com tampa de ferro</t>
  </si>
  <si>
    <t>3.74</t>
  </si>
  <si>
    <t>Haste de aterramento cobreada Ø 5/8" x 2,40m alta camada (254 um)</t>
  </si>
  <si>
    <t>3.75</t>
  </si>
  <si>
    <t>3.76</t>
  </si>
  <si>
    <t>3.77</t>
  </si>
  <si>
    <t>INSTALAÇÕES DE ILUMINAÇÃO/SINALIZAÇÂO DE EMERGÊNCIA</t>
  </si>
  <si>
    <t>Módulo Autonomo de emergência 2X32 LEDs c/bateria p/mais de 32 horas c/ suporte metalico p/ fixação</t>
  </si>
  <si>
    <t>Bloco Autonomo de emergência 80 LEDs Alto-brilho c/bateria p/4horas sem indicação de saída</t>
  </si>
  <si>
    <t>Bloco Autonomo de emergência 30 LEDs Alto-brilho c/bateria p/4horas com indicador de SAIDA ou SAIDA EMERGÊNCIA</t>
  </si>
  <si>
    <t>SUBTOTAL ELÉTRICO:</t>
  </si>
  <si>
    <t>X</t>
  </si>
  <si>
    <t>INSTALAÇÕES DE AUTOMAÇÃO (ELÉTRICAS E SINAL).</t>
  </si>
  <si>
    <t>INSTALAÇÕES ELÉTRICAS</t>
  </si>
  <si>
    <t>1.3.1</t>
  </si>
  <si>
    <t xml:space="preserve">    - 600x480x170mm / Barramentos p/100A / 18 kA / Barramentos secundários p/100A </t>
  </si>
  <si>
    <t>Centro de Distribuição tipo Quadro de Comando para Caixa p/ reversora - GSP.2</t>
  </si>
  <si>
    <t xml:space="preserve">Abertura de piso para instalação de eletrodutos PVC 1"  no contrapiso, com recomposição do piso (porcelanato/cerâmica, etc) </t>
  </si>
  <si>
    <t>Caixa de piso SQR Rotation Dupla tipo de Nível com espaço para 4 tomadas 2P+T 20A/250V NBR 14136 (PRETA) e 4 tomadas RJ45, completa com janela prensa cabos, tampa lisa de alumínio polido e arremates de piso, parafusos reguladores, Dutotec ou similar</t>
  </si>
  <si>
    <t>Suportes metálico para Tomadas para Caixa SQR Rotation, ou similar</t>
  </si>
  <si>
    <t>DOIS Blocos de tomadas NBR.20A (PRETA) para caixa SQR</t>
  </si>
  <si>
    <t>DOIS Blocos de tomadas RJ-45 Cat.5e para caixa SQR</t>
  </si>
  <si>
    <t>Caixa Guia em ABS para caixa de piso SQR Rotation  Dupla</t>
  </si>
  <si>
    <t>Suporte Dutotec  Ref. DT.66844.10 p/tres blocos com, UMA tomada tipo bloco NBR.20A Ref. DT.99230.00 (PRETA), mais dois blocos cegos Ref. DT 99430.00 ou similar.</t>
  </si>
  <si>
    <t>Curva 90 graus  p/Canaleta de Alumínio de 73x25mm</t>
  </si>
  <si>
    <t>Derivação saída eletrodutos p/Canaleta de Alumínio de 73x25mm</t>
  </si>
  <si>
    <t>Acessório tipo flange p/ conexão Quadro p/Canaleta de Alumínio de 73x25mm</t>
  </si>
  <si>
    <t>Caixa derivação 100x100mm tipo X  p/Canaleta de Alumínio de 73x25mm</t>
  </si>
  <si>
    <t>Caixa derivação 100x100mm tipo X  /p/Canaleta de Alumínio de 73x45mm</t>
  </si>
  <si>
    <t>PONTOS PARA A TRANSMISSÃO DE DADOS:</t>
  </si>
  <si>
    <t>Suporte Ref. DT.66844.10 p/tres blocos com, UM bloco c/RJ.45 Cat.5e Ref. DT.99530.00, mais dois blocos cegos Ref. DT 99430.00 ou similar.</t>
  </si>
  <si>
    <t>Suporte Ref. DT.66844.10 p/tres blocos com, DOIS blocos c/RJ.45 Cat.5e Ref. DT.99530.00, mais um bloco cego Ref. DT 99430.00 ou similar.</t>
  </si>
  <si>
    <t>Bandeja fixa para rack 19"x 470mm profundidade, instalada.</t>
  </si>
  <si>
    <t>Kit de ventilação forçada c/ 2 ventiladores, instalado</t>
  </si>
  <si>
    <t>Patch Panel 24 portas com RJ-45 Cat 5e  p/ Rack 19" (Cab. Estruturado - LÓGICA)</t>
  </si>
  <si>
    <t>Guia de cabos 1 U para racks de 19" instalado (organizador horizontal)</t>
  </si>
  <si>
    <t xml:space="preserve">Fechamento 1 U para racks de 19" instalado </t>
  </si>
  <si>
    <t>Adapter Cable 2,5m (Estações de Trabalho, Impr, ATMs) - Cor Azul com Cover</t>
  </si>
  <si>
    <t>Patch Cord 1,0m (Lógica) - Cor Amarela</t>
  </si>
  <si>
    <t>Régua de 19" com 8 tomadas 2P+T 20A</t>
  </si>
  <si>
    <t>Abraçadeiras de Velcro 16mm Hellerman ou similar para amarração cabos e patch-cords (20 unidades)</t>
  </si>
  <si>
    <t>Caixa derivação 100x100mm tipo X  p/Canaleta de Alumínio de 73x25mm (1)</t>
  </si>
  <si>
    <t>Derivação saída eletrodutos p/Canaleta de Alumínio de 73x25mm (1)</t>
  </si>
  <si>
    <t>Teclado de senhas conexão TCP/IP - Cadastro para até 30.000 usuários,  DUO da Automatiza ou equivalente (2)</t>
  </si>
  <si>
    <t xml:space="preserve">un    </t>
  </si>
  <si>
    <t>Caixa com Fonte de alimentação com nobreak e espaço para abrigar bateria de até 63Ah</t>
  </si>
  <si>
    <t>2.19</t>
  </si>
  <si>
    <t>Placa de intertravamento</t>
  </si>
  <si>
    <t>2.20</t>
  </si>
  <si>
    <t>Fechadura de 150kgf com sensor interno de porta + suporte de fixação universal</t>
  </si>
  <si>
    <t>2.21</t>
  </si>
  <si>
    <t>Caixa quebre o vidro de emergência</t>
  </si>
  <si>
    <t>2.22</t>
  </si>
  <si>
    <t>Bateria 40Ah estacionária</t>
  </si>
  <si>
    <t>2.23</t>
  </si>
  <si>
    <t>Mola de retorno para porta até 80 kg</t>
  </si>
  <si>
    <t>2.24</t>
  </si>
  <si>
    <t>Treinamento do Controle de Acesso.</t>
  </si>
  <si>
    <t>2.25</t>
  </si>
  <si>
    <t>Certificação pontos lógicos Cat.5  com relatório</t>
  </si>
  <si>
    <t>SUBTOTAL  AUTOMAÇÃO</t>
  </si>
  <si>
    <t>XI</t>
  </si>
  <si>
    <t>INSTALAÇÕES TELEFÔNICAS:</t>
  </si>
  <si>
    <t>Voice Panel 50 portas com RJ-45 Cat 3 p/ Rack 19" (Rack - RAMAIS)</t>
  </si>
  <si>
    <t>Patch Panel 24 portas com RJ-45 Cat 5e p/ Rack 19" (Cab. Estruturado - TELEFONIA)</t>
  </si>
  <si>
    <t>Guia de cabos 1 U para racks de 19" instalado (organizador horizontal) - Patch-Panels e Switches</t>
  </si>
  <si>
    <t>Patch Cord 1,0m (Telefonia-Linhas/Ramais) - Cor Verde</t>
  </si>
  <si>
    <t xml:space="preserve">Cabo CIT-50-10 pares </t>
  </si>
  <si>
    <t xml:space="preserve">Cabo CIT-50-20 pares </t>
  </si>
  <si>
    <t xml:space="preserve">Cabo CIT-50-30 pares </t>
  </si>
  <si>
    <t>Bloco de inserção engate rápido com corte M10 LSA Plus com bastidor completo</t>
  </si>
  <si>
    <t>Barra de terra  para Bloco M10</t>
  </si>
  <si>
    <t xml:space="preserve">Bloco de proteção para centelhadores tripolares a gás 10 pares </t>
  </si>
  <si>
    <t>Centelhador tripolar 230-5 A/5 kA</t>
  </si>
  <si>
    <t>DG - N.º3 (400x400x130mm) - de Sobrepor com barra de terra, fixações, acessórios  internos p/ montagem</t>
  </si>
  <si>
    <t>SUBTOTAL TELEFÔNICO:</t>
  </si>
  <si>
    <t>XII</t>
  </si>
  <si>
    <t>INSTALAÇÕES ALARME E CFTV</t>
  </si>
  <si>
    <t>INFRA-ESTRUTURA NECESSÁRIA COM RESPECTIVAS ESPERAS ALARME E CFTV:</t>
  </si>
  <si>
    <t>Quadro de Comando de Sobrepor para Central de Alarme - 600x480x170mm tipo CS</t>
  </si>
  <si>
    <t>Caixa Plástica de Sobrepor c/tampa de 200X200mm tipo CPS (para Módulo de Rede do Alarme)</t>
  </si>
  <si>
    <t>Arame Galvanizado n.º16 (Alarme)</t>
  </si>
  <si>
    <t>Caixa Plástica de sobreporCemar CMS - 18M OP 323x250x120mm com tampa plástica de aparafusar, IP44, (Saida Cabos do CFTV) ou similar.</t>
  </si>
  <si>
    <t>Cabo CIT-50-5 pares (CFTV)</t>
  </si>
  <si>
    <t>Cabo CIT-50-5 pares (ALARME)</t>
  </si>
  <si>
    <t>Cabo coaxial RG-59/75 Ohms - malha 97%</t>
  </si>
  <si>
    <t>Terminal para cabo coaxial tipo BNC LN 75 KLC</t>
  </si>
  <si>
    <t>Spiral tube PVC 3/4" branco</t>
  </si>
  <si>
    <t>Caixa de proteção para câmera em alumínio com suporte metálico uso externo</t>
  </si>
  <si>
    <t>SUBTOTAL ALARME/CFTV</t>
  </si>
  <si>
    <t>XIII</t>
  </si>
  <si>
    <t>SERVIÇOS COMPLEMENTARES ELÉTRICA/AUTOMAÇÃO/TELEFÔNICO</t>
  </si>
  <si>
    <t>Verificação e certificação final das instalações - chek list</t>
  </si>
  <si>
    <t>Instalações Elétricas Provisórias durante relização das  obras (pontos elétricos, pontos de lógicos e telefonia), cabos, remanejamentos de pontos de cftv, quadros elétricos provisórios, etc</t>
  </si>
  <si>
    <t>SUBTOTAL SERVIÇOS COMPLEMENTARES</t>
  </si>
  <si>
    <t>TOTAL GERAL ELÉTRICA</t>
  </si>
  <si>
    <t>OBSERVAÇÕES</t>
  </si>
  <si>
    <t>A</t>
  </si>
  <si>
    <t>CONSIDERAÇÕES GERAIS:</t>
  </si>
  <si>
    <t>Todos os serviços são considerados completos do início ao final, com todas suas singularidades. Materiais, condições, aplicabilidade e mão-de-obra necessários estão dentro do preço estimado.</t>
  </si>
  <si>
    <t>Faculta ao proponente comparecer ao local para conferir as medidas. Caso abra mão desta prerrogativa, o Banco não acolherá cobranças extras dos itens relacionados na planilha, por conta de diferenças de medições, inclusive eventuais diferenças no pé-direito informado (PD= 3,00 m).</t>
  </si>
  <si>
    <t>O fornecimento e instalação das divisórias, das esquadrias e das máscaras da sala de auto-atendimento inclui todos os complementos, bem como os perfis e estruturas necessárias para garantir suas estabilidades estruturais, independentemente do pé-direito informado.</t>
  </si>
  <si>
    <t>A pintura das alvenarias inclui a regularização do reboco, a aplicação de massa corrida, a aplicação de selador e a execução de tantas demãos de tinta, quantas forem necessárias para deixar a pintura dentro dos padrões de qualidade exigidos pelo Banco (no mínimo, duas demãos).</t>
  </si>
  <si>
    <t>Todos os materiais usados na obra deverão ser de primeira qualidade, satisfazendo as especificações. A mão-de-obra a empregar será também, de primeira qualidade, sendo a execução e acabamento dos trabalhos esmerados e seguindo os melhores padrões conhecidos em serviços congêneres. Os trabalhos executados que não satisfaçam as condições estabelecidas poderão ser impugnados pelo Banco, correndo por conta do empreiteiro as despesas necessárias para a correção (demolição e reconstrução) dos serviços impugnados.</t>
  </si>
  <si>
    <t xml:space="preserve">A empresa contratada deverá comunicar a Administração da   Agência, com 48 h de antecedência,  a data e horário de    execução     dos  serviços,   bem  como,  a  relação  dos   funcionários que participarão da obra. </t>
  </si>
  <si>
    <t>A empresa deverá observar as instruções e recomendações dos fabricantes dos materiais e equipamentos.</t>
  </si>
  <si>
    <t>A empresa se declara ciente de todas as condições e singularidade aplicáveis a esta obra.</t>
  </si>
  <si>
    <t>A empresa deverá observar as Normas Gerais contidas nos Memoriais Técnicos e projetos.</t>
  </si>
  <si>
    <t xml:space="preserve">A empresa deverá entregar na conclusão do serviço, juntamente   com o "As Built" da obra, a planilha de certificação dos cabos UTP.  </t>
  </si>
  <si>
    <t>Os licitantes deverão preencher, obrigatoriamente, todos os subitens da planilha, com preço unitário para material e mão de obra e preço total, sob pena de terem sua proposta desclassificada, exceto os campos preenchidos com x,xx, que não deverão ser preenchidos. Não serão aceitas planilhas com valores preenchidos iguais a R$ 0,00.</t>
  </si>
  <si>
    <t>No preço unitário para material, mão-de-obra e no respectivo  preço total, de cada subitem, deverá o proponente incluir todos  os insumos, taxas, BDI e demais despesas que compõe o subitem, sob pena de terem sua proposta desclassificada.</t>
  </si>
  <si>
    <t xml:space="preserve">Maiores detalhes sobre os materiais empregados e serviços técnicos encontram-se nos memoriais descritivos do projeto. </t>
  </si>
  <si>
    <t>No caso dos aparelhos de ar condicionado, a empresa deverá fazer conjuntamente com as especificações da planilha uma análise prévia do projeto do sistema de ar condicionado, com o objetivo de orçar com compatibilidade mercadológica os itens da mesma.</t>
  </si>
  <si>
    <t>Deverá(ão) constar na(s) nota(s) fiscal(is): os valores, as marcas, os modelos e os números de série dos equipamentos de ar condicionados e PGDM fornecidos.</t>
  </si>
  <si>
    <t>Deverá(ão) ser fornecido(s) juntamente com a proposta, o(s) prospecto(s) emitido(s) pelo(s) fabricante(s) dos equipamentos de ar condicionado e porta detectora de metais, que contenham o modelo e as características técnicas do(s) equipamento(s) orçado(s).(serve cópia da internet)</t>
  </si>
  <si>
    <t xml:space="preserve">A garantia dos equipamentos de ar condicionado, PDM  e instalações deverá ser de 12(doze) meses, a contar da data de conclusão definitiva da obra, exceto os compressores do ar condicionado, que deverão ter garantia de 36 (trinta e seis) meses a contar a data de conclusão dos serviços </t>
  </si>
  <si>
    <t>Deverá ser apresentada na fase de proposta, documentação comprobatória em nome do instalador e/ou em nome da própria empresa contratada, de credenciamento junto ao fabricante dos equipamentos de ar condicionado.</t>
  </si>
  <si>
    <t xml:space="preserve"> Além dos itens acima citados da planilha, no caso dos aparelhos de ar condicionado, deverão ser considerados os custos com deslocamento, mão-de-obra para as instalações dos módulos, interligações(elétricas e frigorígenas), limpeza com Nitrogênio passante, vácuo, carga de gás completa, testes e ajustes.</t>
  </si>
  <si>
    <t>O fornecimento e montagem do ferramental, tapumes, instalações provisórias e andaimes necessários serão de responsabilidade do contratado e deverá estar de acordo com as normas da DRT e Prefeitura Municipal.</t>
  </si>
  <si>
    <t>&gt;&gt;&gt; ATENÇÃO &lt;&lt;&lt;</t>
  </si>
  <si>
    <t>Para descartar corretamente uma logo de fibra do Banco seguem as orientações:</t>
  </si>
  <si>
    <t>b - Recolher a logo;</t>
  </si>
  <si>
    <t>c - Descaracterizar o Banrisul, de forma que não se consiga identificar;</t>
  </si>
  <si>
    <t>d - Armazenar de forma que ocupe o mínimo espaço possível;</t>
  </si>
  <si>
    <t>e - Contratar transporte habilitado para resíduo tipo II, cadastrado na prefeitura como habilitado para tal fim (ele deverá ter um talonário correspondente ao transporte de resíduo classe II);</t>
  </si>
  <si>
    <t>f - Transportar o resíduo até um aterro para classe II;</t>
  </si>
  <si>
    <t>g - Deverá ser retornado ao Banco: uma via do talonário do produtor do RCC onde têm a identificação do motorista e do aterro, uma via do transporte e uma via do recebimento pelo aterro. Todas as informações devem corresponder à via do produtor de RCC.</t>
  </si>
  <si>
    <t>B</t>
  </si>
  <si>
    <t>CONDIÇÕES DE PAGAMENTO:</t>
  </si>
  <si>
    <t>Para liberação da fatura da obra, a contratada deverá observar o seguinte:</t>
  </si>
  <si>
    <t>Comunicar o término da etapa ou o final da obra, mediante formalização por e-mail ou correspondência.</t>
  </si>
  <si>
    <t>Aguardar a vistoria final ou parcial, e a liberação pela fiscalização do Banco, para emissão da nota fiscal dos equipamentos e dos serviços contratados.</t>
  </si>
  <si>
    <t>C</t>
  </si>
  <si>
    <t>LIMPEZA DA OBRA:</t>
  </si>
  <si>
    <t>Diariamente, a empresa deverá executar a limpeza geral da obra, retirando e transportando para fora das dependências do Banco,  todo e quaisquer materiais inservíveis, caliça, restos diversos, etc.</t>
  </si>
  <si>
    <t>A empresa deverá apresentar a planilha com assinatura de seu responsável em todas as vias.</t>
  </si>
  <si>
    <r>
      <t xml:space="preserve">2. ENDEREÇO DE EXECUÇÃO/ENTREGA: </t>
    </r>
    <r>
      <rPr>
        <sz val="10"/>
        <rFont val="Calibri"/>
        <family val="2"/>
      </rPr>
      <t>Rua MAJOR J. MARQUES , n° 472 em Osório (RS).</t>
    </r>
  </si>
  <si>
    <r>
      <t xml:space="preserve">3. PRAZO DE EXECUÇÃO/ENTREGA: </t>
    </r>
    <r>
      <rPr>
        <sz val="10"/>
        <rFont val="Calibri"/>
        <family val="2"/>
      </rPr>
      <t>120 dias</t>
    </r>
  </si>
  <si>
    <r>
      <t xml:space="preserve">6. ANEXOS: </t>
    </r>
    <r>
      <rPr>
        <sz val="10"/>
        <rFont val="Calibri"/>
        <family val="2"/>
      </rPr>
      <t xml:space="preserve">Plantas, detalhamentos e memoriais </t>
    </r>
  </si>
  <si>
    <t>Tomada De Ar Exterior, Completa ( Filtro, Registro, Veneziana E Acabamentos), 385x 495 mm .</t>
  </si>
  <si>
    <r>
      <t xml:space="preserve">A empresa deverá fornecer a ART/RRT de </t>
    </r>
    <r>
      <rPr>
        <b/>
        <sz val="10"/>
        <color indexed="8"/>
        <rFont val="Calibri"/>
        <family val="2"/>
      </rPr>
      <t>execução</t>
    </r>
    <r>
      <rPr>
        <sz val="10"/>
        <color indexed="8"/>
        <rFont val="Calibri"/>
        <family val="2"/>
      </rPr>
      <t xml:space="preserve"> da obra  antes de iniciar o serviço.</t>
    </r>
  </si>
  <si>
    <r>
      <t xml:space="preserve">5. CONDIÇÕES DE PAGAMENTO: </t>
    </r>
    <r>
      <rPr>
        <sz val="10"/>
        <rFont val="Calibri"/>
        <family val="2"/>
      </rPr>
      <t>Conforme serviço medido, após fiscalização e aceite, será efetuado o pagamento à contratada, no 4º dia útil do mês subsequente à entrega da nota fiscal/fatura correspondente.</t>
    </r>
  </si>
  <si>
    <t xml:space="preserve">       - Remanejamento de móveis para Leiautes Provisórios</t>
  </si>
  <si>
    <t xml:space="preserve">       - Intalações provisórias de quadros elétricos, pontos elétricos/ lógicos para os leiautes provisórios</t>
  </si>
  <si>
    <t xml:space="preserve">       - Instalação provisória da PGDM existente</t>
  </si>
  <si>
    <t>Administração da Obra</t>
  </si>
  <si>
    <t xml:space="preserve">       - Porcelanato 60x60cm, retificado, antederrapante, PEI 5, junta 1mm alinhada nos dois sentidos, consultar cor e especificação com a Unidade de Engenharia</t>
  </si>
  <si>
    <t xml:space="preserve">       - Cerâmica PEI 4 para áreas externas, acetinado, antiderrapante 45x45cm, junta de 3mm alinhada nos dois sentidos, consultar cor e especificação com a Unidade de Engenharia</t>
  </si>
  <si>
    <t xml:space="preserve">       - Cerâmica PEI 5 45x45cm junta de 3mm alinhada nos dois sentidos, consultar cor e especificação com a Unidade de Engenharia</t>
  </si>
  <si>
    <t>Fechamento superior e lateral da máscara em gesso acartonado</t>
  </si>
  <si>
    <t>ITENS IMOBILIZÁVEIS</t>
  </si>
  <si>
    <t>Fornecimento e Instalação da porta detectora de metais, modelo cilíndrica, sistema de detecção bobina central, caixa de passagem com vidros curvos laminados de segurança, espessura de 10mm, conforme memorial tecnico descritivo e leiaute em anexo.</t>
  </si>
  <si>
    <t>SUBTOTAL  ITENS IMOBILIZÁVEIS</t>
  </si>
  <si>
    <t xml:space="preserve">Abrigo metálico uso externo para extintor  4kg tipo caixa para extintor de incêndio em chapa de aço carbono com pintura eletrostática a pó cor vermelha com ventilação lateral e vidro frontal estilhaçante com adesivo  "EM CASO DE INCENDIO QUEBRE O VIDRO"
</t>
  </si>
  <si>
    <r>
      <t>Suporte de piso para</t>
    </r>
    <r>
      <rPr>
        <b/>
        <sz val="10"/>
        <rFont val="Calibri"/>
        <family val="2"/>
      </rPr>
      <t> Extintor de incêndio</t>
    </r>
    <r>
      <rPr>
        <sz val="10"/>
        <rFont val="Calibri"/>
        <family val="2"/>
      </rPr>
      <t> em ferro redondo com acabamento cromado e pés de borracha para</t>
    </r>
    <r>
      <rPr>
        <b/>
        <sz val="10"/>
        <rFont val="Calibri"/>
        <family val="2"/>
      </rPr>
      <t> extintores</t>
    </r>
    <r>
      <rPr>
        <sz val="10"/>
        <rFont val="Calibri"/>
        <family val="2"/>
      </rPr>
      <t> de PQS de 4 à 6 kG.</t>
    </r>
  </si>
  <si>
    <r>
      <t xml:space="preserve">Carga de gás refrigerante adicional (tubulações). </t>
    </r>
    <r>
      <rPr>
        <sz val="10"/>
        <color indexed="10"/>
        <rFont val="Calibri"/>
        <family val="2"/>
      </rPr>
      <t xml:space="preserve"> </t>
    </r>
  </si>
  <si>
    <r>
      <t xml:space="preserve">Disjuntor termomagnético  tripolar, caixa moldada - </t>
    </r>
    <r>
      <rPr>
        <b/>
        <sz val="10"/>
        <rFont val="Calibri"/>
        <family val="2"/>
      </rPr>
      <t>3x100 A</t>
    </r>
    <r>
      <rPr>
        <sz val="10"/>
        <rFont val="Calibri"/>
        <family val="2"/>
      </rPr>
      <t xml:space="preserve"> - </t>
    </r>
    <r>
      <rPr>
        <b/>
        <sz val="10"/>
        <rFont val="Calibri"/>
        <family val="2"/>
      </rPr>
      <t>10kA/380V</t>
    </r>
    <r>
      <rPr>
        <sz val="10"/>
        <rFont val="Calibri"/>
        <family val="2"/>
      </rPr>
      <t>, IEC-974-2, curva de disparo "C", com fixações e terminais p/cabos. (MEDIÇÃO)</t>
    </r>
  </si>
  <si>
    <r>
      <t xml:space="preserve">Cabo unipolar </t>
    </r>
    <r>
      <rPr>
        <b/>
        <sz val="10"/>
        <rFont val="Calibri"/>
        <family val="2"/>
      </rPr>
      <t>#10,0mm²</t>
    </r>
    <r>
      <rPr>
        <sz val="10"/>
        <rFont val="Calibri"/>
        <family val="2"/>
      </rPr>
      <t xml:space="preserve"> flexível HF (Não Halogenado), 70°C  450/750V AFUMEX, AFITOX ou similar </t>
    </r>
  </si>
  <si>
    <r>
      <t xml:space="preserve">Cabo unipolar </t>
    </r>
    <r>
      <rPr>
        <b/>
        <sz val="10"/>
        <rFont val="Calibri"/>
        <family val="2"/>
      </rPr>
      <t>16,0#mm²</t>
    </r>
    <r>
      <rPr>
        <sz val="10"/>
        <rFont val="Calibri"/>
        <family val="2"/>
      </rPr>
      <t xml:space="preserve"> flexível HF (Não Halogenado), 70°C  450/750V FUMEX, AFITOX ou similar </t>
    </r>
  </si>
  <si>
    <r>
      <t xml:space="preserve">Cabo unipolar </t>
    </r>
    <r>
      <rPr>
        <b/>
        <sz val="10"/>
        <rFont val="Calibri"/>
        <family val="2"/>
      </rPr>
      <t>#35,0mm²</t>
    </r>
    <r>
      <rPr>
        <sz val="10"/>
        <rFont val="Calibri"/>
        <family val="2"/>
      </rPr>
      <t xml:space="preserve"> flexível HF (Não Halogenado), 70°C  450/750V AFUMEX, AFITOX ou similar </t>
    </r>
  </si>
  <si>
    <r>
      <t xml:space="preserve">Supressores para transientes </t>
    </r>
    <r>
      <rPr>
        <b/>
        <sz val="10"/>
        <rFont val="Calibri"/>
        <family val="2"/>
      </rPr>
      <t>DPS</t>
    </r>
    <r>
      <rPr>
        <sz val="10"/>
        <rFont val="Calibri"/>
        <family val="2"/>
      </rPr>
      <t xml:space="preserve">  3F 40kA + N 100 kA Nominais, </t>
    </r>
    <r>
      <rPr>
        <b/>
        <sz val="10"/>
        <rFont val="Calibri"/>
        <family val="2"/>
      </rPr>
      <t>Classe I</t>
    </r>
    <r>
      <rPr>
        <sz val="10"/>
        <rFont val="Calibri"/>
        <family val="2"/>
      </rPr>
      <t>, base com engate em trilho 4 polos plugáveis (QDG)</t>
    </r>
  </si>
  <si>
    <r>
      <t>Disjuntor termomagnético  monopolar, caixa moldada -</t>
    </r>
    <r>
      <rPr>
        <b/>
        <sz val="10"/>
        <rFont val="Calibri"/>
        <family val="2"/>
      </rPr>
      <t xml:space="preserve"> 1x70 A</t>
    </r>
    <r>
      <rPr>
        <sz val="10"/>
        <rFont val="Calibri"/>
        <family val="2"/>
      </rPr>
      <t xml:space="preserve"> -</t>
    </r>
    <r>
      <rPr>
        <b/>
        <sz val="10"/>
        <rFont val="Calibri"/>
        <family val="2"/>
      </rPr>
      <t xml:space="preserve"> 18kA/380V</t>
    </r>
    <r>
      <rPr>
        <sz val="10"/>
        <rFont val="Calibri"/>
        <family val="2"/>
      </rPr>
      <t>, IEC-974-2, c magnético e térmico fixos, com fixações e terminais p/ cabos.DWB160 da WEG, ou similar</t>
    </r>
  </si>
  <si>
    <r>
      <t xml:space="preserve">Cabo Alimentador unipolar flex </t>
    </r>
    <r>
      <rPr>
        <b/>
        <sz val="10"/>
        <rFont val="Calibri"/>
        <family val="2"/>
      </rPr>
      <t>#25,0mm²</t>
    </r>
    <r>
      <rPr>
        <sz val="10"/>
        <rFont val="Calibri"/>
        <family val="2"/>
      </rPr>
      <t xml:space="preserve"> flexível HF (Não Halogenado), 90°C  0,6/1kV AFUMEX, AFITOX ou similar </t>
    </r>
  </si>
  <si>
    <r>
      <t xml:space="preserve">Eletroduto de </t>
    </r>
    <r>
      <rPr>
        <b/>
        <sz val="10"/>
        <rFont val="Calibri"/>
        <family val="2"/>
      </rPr>
      <t>Ferro galvanizado Leve</t>
    </r>
    <r>
      <rPr>
        <sz val="10"/>
        <rFont val="Calibri"/>
        <family val="2"/>
      </rPr>
      <t>:</t>
    </r>
  </si>
  <si>
    <r>
      <t xml:space="preserve">Caixa de passagem  </t>
    </r>
    <r>
      <rPr>
        <b/>
        <sz val="10"/>
        <rFont val="Calibri"/>
        <family val="2"/>
      </rPr>
      <t>FORRO</t>
    </r>
    <r>
      <rPr>
        <sz val="10"/>
        <rFont val="Calibri"/>
        <family val="2"/>
      </rPr>
      <t xml:space="preserve"> de ferro galv 200mm x 200mm c/tampa </t>
    </r>
  </si>
  <si>
    <r>
      <t xml:space="preserve">Cabo unipolar </t>
    </r>
    <r>
      <rPr>
        <b/>
        <sz val="10"/>
        <rFont val="Calibri"/>
        <family val="2"/>
      </rPr>
      <t>#2,5mm²</t>
    </r>
    <r>
      <rPr>
        <sz val="10"/>
        <rFont val="Calibri"/>
        <family val="2"/>
      </rPr>
      <t xml:space="preserve"> flexível HF (Não Halogenado), 70°C  450/750V AFUMEX, AFITOX ou similar </t>
    </r>
  </si>
  <si>
    <r>
      <t xml:space="preserve">Cabo unipolar </t>
    </r>
    <r>
      <rPr>
        <b/>
        <sz val="10"/>
        <rFont val="Calibri"/>
        <family val="2"/>
      </rPr>
      <t>#4,0mm²</t>
    </r>
    <r>
      <rPr>
        <sz val="10"/>
        <rFont val="Calibri"/>
        <family val="2"/>
      </rPr>
      <t xml:space="preserve"> flexível HF (Não Halogenado), 70°C  450/750V AFUMEX, AFITOX ou similar </t>
    </r>
  </si>
  <si>
    <r>
      <t xml:space="preserve">Cabo unipolar </t>
    </r>
    <r>
      <rPr>
        <b/>
        <sz val="10"/>
        <rFont val="Calibri"/>
        <family val="2"/>
      </rPr>
      <t>#6,0mm²</t>
    </r>
    <r>
      <rPr>
        <sz val="10"/>
        <rFont val="Calibri"/>
        <family val="2"/>
      </rPr>
      <t xml:space="preserve"> flexível HF (Não Halogenado), 70°C  450/750V AFUMEX, AFITOX ou similar </t>
    </r>
  </si>
  <si>
    <r>
      <t xml:space="preserve">Cabo unipolar </t>
    </r>
    <r>
      <rPr>
        <b/>
        <sz val="10"/>
        <rFont val="Calibri"/>
        <family val="2"/>
      </rPr>
      <t>#25,0mm²</t>
    </r>
    <r>
      <rPr>
        <sz val="10"/>
        <rFont val="Calibri"/>
        <family val="2"/>
      </rPr>
      <t xml:space="preserve"> flexível HF (Não Halogenado), 70°C  450/750V AFUMEX, AFITOX ou similar </t>
    </r>
  </si>
  <si>
    <r>
      <t xml:space="preserve">Cabo unipolar </t>
    </r>
    <r>
      <rPr>
        <b/>
        <sz val="10"/>
        <rFont val="Calibri"/>
        <family val="2"/>
      </rPr>
      <t>#50,0mm²</t>
    </r>
    <r>
      <rPr>
        <sz val="10"/>
        <rFont val="Calibri"/>
        <family val="2"/>
      </rPr>
      <t xml:space="preserve"> flexível HF (Não Halogenado), 70°C  450/750V AFUMEX, AFITOX ou similar </t>
    </r>
  </si>
  <si>
    <r>
      <t xml:space="preserve">Luminária de </t>
    </r>
    <r>
      <rPr>
        <b/>
        <sz val="10"/>
        <rFont val="Calibri"/>
        <family val="2"/>
      </rPr>
      <t>EMBUTIR</t>
    </r>
    <r>
      <rPr>
        <sz val="10"/>
        <rFont val="Calibri"/>
        <family val="2"/>
      </rPr>
      <t xml:space="preserve"> - 2x28W </t>
    </r>
    <r>
      <rPr>
        <b/>
        <sz val="10"/>
        <rFont val="Calibri"/>
        <family val="2"/>
      </rPr>
      <t>COM REFLETOR PARABÓLICO E ALETAS EM ALUMÍNIO ANODIZADO DE ALTA PUREZA E REFLETÂNCIA,</t>
    </r>
    <r>
      <rPr>
        <sz val="10"/>
        <rFont val="Calibri"/>
        <family val="2"/>
      </rPr>
      <t xml:space="preserve"> completa - Suportes, Lâmpadas T5 Trifósforo 2x28W 840 e reator eletrônico Bivolt AFP - THD &lt;10% - Garantia de 02 Anos.odulação 312,5x1250,0mm.</t>
    </r>
  </si>
  <si>
    <r>
      <t xml:space="preserve">Luminária de </t>
    </r>
    <r>
      <rPr>
        <b/>
        <sz val="10"/>
        <rFont val="Calibri"/>
        <family val="2"/>
      </rPr>
      <t>SOBREPOR</t>
    </r>
    <r>
      <rPr>
        <sz val="10"/>
        <rFont val="Calibri"/>
        <family val="2"/>
      </rPr>
      <t xml:space="preserve"> - 2x28W </t>
    </r>
    <r>
      <rPr>
        <b/>
        <sz val="10"/>
        <rFont val="Calibri"/>
        <family val="2"/>
      </rPr>
      <t>COM REFLETOR PARABÓLICO E ALETAS EM ALUMÍNIO ANODIZADO DE ALTA PUREZA E REFLETÂNCIA</t>
    </r>
    <r>
      <rPr>
        <sz val="10"/>
        <rFont val="Calibri"/>
        <family val="2"/>
      </rPr>
      <t>, completa - Suportes, Lâmpadas T5 Trifósforo 2x28W 840 e reator eletrônico Bivolt AFP - THD &lt;10% - Garantia de 02 Anos.Modulação 312,5x1250,0mm.</t>
    </r>
  </si>
  <si>
    <r>
      <t xml:space="preserve">Cabo PP Cordplast </t>
    </r>
    <r>
      <rPr>
        <b/>
        <sz val="10"/>
        <rFont val="Calibri"/>
        <family val="2"/>
      </rPr>
      <t>3x1,5mm²</t>
    </r>
    <r>
      <rPr>
        <sz val="10"/>
        <rFont val="Calibri"/>
        <family val="2"/>
      </rPr>
      <t xml:space="preserve">  HF  (Não Halogenado) 70°C 450/750V AFITOX/AFUMEX ou similar (Ligação  PGDM, Interfone, Fecho SAA, Ilum. Pórtico, Ligação Luminárias, Bateria Módulo Aut. Emergênca ) </t>
    </r>
  </si>
  <si>
    <r>
      <t xml:space="preserve">Cabo PP Cordplast </t>
    </r>
    <r>
      <rPr>
        <b/>
        <sz val="10"/>
        <rFont val="Calibri"/>
        <family val="2"/>
      </rPr>
      <t>3x1,0mm²</t>
    </r>
    <r>
      <rPr>
        <sz val="10"/>
        <rFont val="Calibri"/>
        <family val="2"/>
      </rPr>
      <t xml:space="preserve">  HF  (Não Halogenado) 70°C 450/750V AFITOX/AFUMEX ou similar (Sensores de Presença) </t>
    </r>
  </si>
  <si>
    <r>
      <t xml:space="preserve">Caixa de passagem  </t>
    </r>
    <r>
      <rPr>
        <b/>
        <sz val="10"/>
        <rFont val="Calibri"/>
        <family val="2"/>
      </rPr>
      <t>FORRO</t>
    </r>
    <r>
      <rPr>
        <sz val="10"/>
        <rFont val="Calibri"/>
        <family val="2"/>
      </rPr>
      <t xml:space="preserve"> de ferro galv 100mm x 100mm c/tampa </t>
    </r>
  </si>
  <si>
    <r>
      <t xml:space="preserve">Caixa embutir FG </t>
    </r>
    <r>
      <rPr>
        <b/>
        <sz val="10"/>
        <rFont val="Calibri"/>
        <family val="2"/>
      </rPr>
      <t>PAREDE</t>
    </r>
    <r>
      <rPr>
        <sz val="10"/>
        <rFont val="Calibri"/>
        <family val="2"/>
      </rPr>
      <t xml:space="preserve"> 100x50x50mm (4x2") </t>
    </r>
  </si>
  <si>
    <r>
      <t xml:space="preserve">Caixa embutir FG </t>
    </r>
    <r>
      <rPr>
        <b/>
        <sz val="10"/>
        <rFont val="Calibri"/>
        <family val="2"/>
      </rPr>
      <t>PAREDE</t>
    </r>
    <r>
      <rPr>
        <sz val="10"/>
        <rFont val="Calibri"/>
        <family val="2"/>
      </rPr>
      <t xml:space="preserve"> 100x100x50mm (4x4") </t>
    </r>
  </si>
  <si>
    <r>
      <t xml:space="preserve">Caixa de </t>
    </r>
    <r>
      <rPr>
        <b/>
        <sz val="10"/>
        <rFont val="Calibri"/>
        <family val="2"/>
      </rPr>
      <t>PISO</t>
    </r>
    <r>
      <rPr>
        <sz val="10"/>
        <rFont val="Calibri"/>
        <family val="2"/>
      </rPr>
      <t xml:space="preserve"> em aluminio fundido sem tampa c/ dimensões de 100x100x65mm</t>
    </r>
  </si>
  <si>
    <t>Suporte Dutotec  Ref. DT.66844.10 p/tres blocos com, UMA tomada tipo bloco NBR.20A Ref. DT.99230.00 (AZUL), mais dois blocos cegos Ref. DT 99430.00 ou similar.</t>
  </si>
  <si>
    <t>Suporte Dutotec  Ref. DT.66844.10 p/tres blocos com, DUAS tomadas tipo bloco NBR.20A Ref. DT.99230.00 (AZUL), mais um bloco cego Ref. DT 99430.00 ou similar.</t>
  </si>
  <si>
    <r>
      <t xml:space="preserve">Eletroduto de </t>
    </r>
    <r>
      <rPr>
        <b/>
        <sz val="10"/>
        <rFont val="Calibri"/>
        <family val="2"/>
      </rPr>
      <t>Ferro Falvanizado Leve</t>
    </r>
    <r>
      <rPr>
        <sz val="10"/>
        <rFont val="Calibri"/>
        <family val="2"/>
      </rPr>
      <t>:</t>
    </r>
  </si>
  <si>
    <r>
      <t xml:space="preserve">Eletroduto </t>
    </r>
    <r>
      <rPr>
        <b/>
        <sz val="10"/>
        <rFont val="Calibri"/>
        <family val="2"/>
      </rPr>
      <t xml:space="preserve">Conduite PVC Flexível 3/4" ou 1” </t>
    </r>
    <r>
      <rPr>
        <sz val="10"/>
        <rFont val="Calibri"/>
        <family val="2"/>
      </rPr>
      <t>corrugado cor amarela (Tigreflex ou similar)</t>
    </r>
  </si>
  <si>
    <r>
      <t xml:space="preserve">Eletroduto Flexível com alma de aço revestimento PVC com boxes- </t>
    </r>
    <r>
      <rPr>
        <b/>
        <sz val="10"/>
        <rFont val="Calibri"/>
        <family val="2"/>
      </rPr>
      <t>Sealtube - 3/4 a 1"</t>
    </r>
  </si>
  <si>
    <r>
      <t xml:space="preserve">Conectores tipo Box Reto de Alumínio para </t>
    </r>
    <r>
      <rPr>
        <b/>
        <sz val="10"/>
        <rFont val="Calibri"/>
        <family val="2"/>
      </rPr>
      <t>Sealtube 3/4" a 1"</t>
    </r>
  </si>
  <si>
    <r>
      <t xml:space="preserve">Eletroduto Flexível com alma de aço revestimento PVC com boxes- </t>
    </r>
    <r>
      <rPr>
        <b/>
        <sz val="10"/>
        <rFont val="Calibri"/>
        <family val="2"/>
      </rPr>
      <t xml:space="preserve">Sealtube - 1/2 " </t>
    </r>
    <r>
      <rPr>
        <sz val="10"/>
        <rFont val="Calibri"/>
        <family val="2"/>
      </rPr>
      <t>(descida máscara)</t>
    </r>
  </si>
  <si>
    <r>
      <t xml:space="preserve">Conectores tipo Box Reto de Alumínio para </t>
    </r>
    <r>
      <rPr>
        <b/>
        <sz val="10"/>
        <rFont val="Calibri"/>
        <family val="2"/>
      </rPr>
      <t xml:space="preserve">Sealtube 1/2" </t>
    </r>
  </si>
  <si>
    <r>
      <t xml:space="preserve">Eletrocalha lisa/perfurada </t>
    </r>
    <r>
      <rPr>
        <b/>
        <sz val="10"/>
        <rFont val="Calibri"/>
        <family val="2"/>
      </rPr>
      <t xml:space="preserve">50x50mm </t>
    </r>
  </si>
  <si>
    <r>
      <t xml:space="preserve">Eletrocalha lisa/perfurada </t>
    </r>
    <r>
      <rPr>
        <b/>
        <sz val="10"/>
        <rFont val="Calibri"/>
        <family val="2"/>
      </rPr>
      <t xml:space="preserve">100x50mm </t>
    </r>
  </si>
  <si>
    <r>
      <t xml:space="preserve">Eletrocalha lisa/perfurada </t>
    </r>
    <r>
      <rPr>
        <b/>
        <sz val="10"/>
        <rFont val="Calibri"/>
        <family val="2"/>
      </rPr>
      <t xml:space="preserve">100x100mm </t>
    </r>
  </si>
  <si>
    <r>
      <t xml:space="preserve">Perfilado perfurado </t>
    </r>
    <r>
      <rPr>
        <b/>
        <sz val="10"/>
        <rFont val="Calibri"/>
        <family val="2"/>
      </rPr>
      <t xml:space="preserve">38x38mm </t>
    </r>
  </si>
  <si>
    <r>
      <t xml:space="preserve">Sirene eletronica áudio/estrobo interna para sanitário </t>
    </r>
    <r>
      <rPr>
        <b/>
        <sz val="10"/>
        <rFont val="Calibri"/>
        <family val="2"/>
      </rPr>
      <t>PPNE</t>
    </r>
    <r>
      <rPr>
        <sz val="10"/>
        <rFont val="Calibri"/>
        <family val="2"/>
      </rPr>
      <t xml:space="preserve"> com fonte de alimentação por Bateria </t>
    </r>
  </si>
  <si>
    <r>
      <t xml:space="preserve">Acionador fixo de alarme para sanitário </t>
    </r>
    <r>
      <rPr>
        <b/>
        <sz val="10"/>
        <rFont val="Calibri"/>
        <family val="2"/>
      </rPr>
      <t>PPNE</t>
    </r>
    <r>
      <rPr>
        <sz val="10"/>
        <rFont val="Calibri"/>
        <family val="2"/>
      </rPr>
      <t xml:space="preserve"> tipo botoeira soco com retenção e botão reset. Alimentação por bateria</t>
    </r>
  </si>
  <si>
    <r>
      <t xml:space="preserve">Cabo de cobre unipolar </t>
    </r>
    <r>
      <rPr>
        <b/>
        <sz val="10"/>
        <rFont val="Calibri"/>
        <family val="2"/>
      </rPr>
      <t>#10,0mm²</t>
    </r>
    <r>
      <rPr>
        <sz val="10"/>
        <rFont val="Calibri"/>
        <family val="2"/>
      </rPr>
      <t xml:space="preserve"> flexível HF (Não Halogenado), 70°C  450/750V</t>
    </r>
  </si>
  <si>
    <r>
      <t xml:space="preserve">Quadro de metálico de SOBREPOR com espaço para 72 disjuntores monopolares e disjuntor geral, c/barramentos de ligação tripolares paralelos isolados para 80A com bornes p/fases, perfil de proteção, e barramentos neutro e proteção, obturadores de banda e acessórios, tampa e contra-tampa metálicas com dobradiças, com fecho, aterramento caixa e porta. </t>
    </r>
    <r>
      <rPr>
        <b/>
        <sz val="10"/>
        <rFont val="Calibri"/>
        <family val="2"/>
      </rPr>
      <t>(CD-ESTAB)</t>
    </r>
  </si>
  <si>
    <r>
      <t xml:space="preserve">Quadro metálico de SOBREPOR  com tampa articulada por dobradiças, em chapa de aço e pintura a pó cor cinza RAL 9002, com fecho rápido, aterramento na caixa e porta, com espaço p/disjuntor geral, disjuntores parciais caixa moldada, barramentos de cobre eletrolítico paralelos trifásicos para fases recobertos de material isolante termocontrátil mais neutro e proteção, capacidade de correntes mín 3 A/mm2) </t>
    </r>
    <r>
      <rPr>
        <b/>
        <sz val="10"/>
        <rFont val="Calibri"/>
        <family val="2"/>
      </rPr>
      <t>(CD-BK)</t>
    </r>
    <r>
      <rPr>
        <sz val="10"/>
        <rFont val="Calibri"/>
        <family val="2"/>
      </rPr>
      <t>, nas dimensões:</t>
    </r>
  </si>
  <si>
    <r>
      <t>Chave Reversora</t>
    </r>
    <r>
      <rPr>
        <sz val="10"/>
        <rFont val="Calibri"/>
        <family val="2"/>
      </rPr>
      <t xml:space="preserve"> 63A. com 04 câmaras</t>
    </r>
  </si>
  <si>
    <r>
      <t xml:space="preserve">Quadro tipo Caixa de comando 680x480x170mm c/ acessórios - </t>
    </r>
    <r>
      <rPr>
        <b/>
        <sz val="10"/>
        <rFont val="Calibri"/>
        <family val="2"/>
      </rPr>
      <t>(Cash Timer)</t>
    </r>
  </si>
  <si>
    <t>Suporte Dutotec  Ref. DT.66844.10 p/tres blocos com, DUAS tomadas tipo bloco NBR.20A Ref. DT.99230.00 (PRETA), mais um bloco cego Ref. DT 99430.00 ou similar.</t>
  </si>
  <si>
    <t>Suporte Dutotec  Ref. DT.66844.10 p/tres blocos com, TRÊS tomadas tipo bloco NBR.20A Ref. DT.99230.00 (DUAS PRETAS e UMA VERMELHA) ou similar.</t>
  </si>
  <si>
    <r>
      <t xml:space="preserve">Suporte Dutotec  Ref. DT.66844.10 p/tres blocos com </t>
    </r>
    <r>
      <rPr>
        <b/>
        <sz val="10"/>
        <rFont val="Calibri"/>
        <family val="2"/>
      </rPr>
      <t xml:space="preserve">UM bloco c/furo central </t>
    </r>
    <r>
      <rPr>
        <sz val="10"/>
        <rFont val="Calibri"/>
        <family val="2"/>
      </rPr>
      <t xml:space="preserve">Ref. DT.99530.00, mais DOIS blocos cegos Ref. DT 99430.00 ou similar </t>
    </r>
  </si>
  <si>
    <r>
      <t xml:space="preserve">Canaleta de Alumínio Dutotec  de </t>
    </r>
    <r>
      <rPr>
        <b/>
        <sz val="10"/>
        <rFont val="Calibri"/>
        <family val="2"/>
      </rPr>
      <t>73x25mm</t>
    </r>
    <r>
      <rPr>
        <sz val="10"/>
        <rFont val="Calibri"/>
        <family val="2"/>
      </rPr>
      <t xml:space="preserve"> tripla com /tampa e pintura eletrostática branca, ou equivalente</t>
    </r>
  </si>
  <si>
    <r>
      <t xml:space="preserve">Canaleta de Alumínio Dutotec  de </t>
    </r>
    <r>
      <rPr>
        <b/>
        <sz val="10"/>
        <rFont val="Calibri"/>
        <family val="2"/>
      </rPr>
      <t>73x45mm</t>
    </r>
    <r>
      <rPr>
        <sz val="10"/>
        <rFont val="Calibri"/>
        <family val="2"/>
      </rPr>
      <t xml:space="preserve"> dupla-deslocado com /tampa e pintura eletrostática branca, ou equivalente</t>
    </r>
  </si>
  <si>
    <r>
      <t xml:space="preserve">Cabo UTP 4 Pares 24 awg LSZH (Não Halogenado)  </t>
    </r>
    <r>
      <rPr>
        <b/>
        <sz val="10"/>
        <rFont val="Calibri"/>
        <family val="2"/>
      </rPr>
      <t>Cat.5e</t>
    </r>
  </si>
  <si>
    <r>
      <t xml:space="preserve">Rack padrão 19" tipo gabinete fechado, porta acrílico com chave, próprio para cabeamento estruturado de </t>
    </r>
    <r>
      <rPr>
        <b/>
        <sz val="10"/>
        <rFont val="Calibri"/>
        <family val="2"/>
      </rPr>
      <t>24 Us</t>
    </r>
    <r>
      <rPr>
        <sz val="10"/>
        <rFont val="Calibri"/>
        <family val="2"/>
      </rPr>
      <t>, profundidade 570mm (Cabeamento Horizontal) fixado na paede a 0,40m do piso</t>
    </r>
  </si>
  <si>
    <r>
      <t xml:space="preserve">Canaleta de Alumínio de </t>
    </r>
    <r>
      <rPr>
        <b/>
        <sz val="10"/>
        <rFont val="Calibri"/>
        <family val="2"/>
      </rPr>
      <t>73x25mm</t>
    </r>
    <r>
      <rPr>
        <sz val="10"/>
        <rFont val="Calibri"/>
        <family val="2"/>
      </rPr>
      <t xml:space="preserve"> tripla com /tampa e pintura eletrostática branca (3m por porta)</t>
    </r>
  </si>
  <si>
    <r>
      <t xml:space="preserve">Suporte Ref. DT.66844.10 p/tres blocos com </t>
    </r>
    <r>
      <rPr>
        <b/>
        <sz val="10"/>
        <rFont val="Calibri"/>
        <family val="2"/>
      </rPr>
      <t xml:space="preserve">UM bloco c/furo central </t>
    </r>
    <r>
      <rPr>
        <sz val="10"/>
        <rFont val="Calibri"/>
        <family val="2"/>
      </rPr>
      <t>Ref. DT.99530.00, mais DOIS blocos cegos Ref. DT 99430.00 ou similar (Pontos Alarme Máscara e Paredes).</t>
    </r>
  </si>
  <si>
    <r>
      <t xml:space="preserve">Suporte Ref. DT.66844.10 p/tres blocos com </t>
    </r>
    <r>
      <rPr>
        <b/>
        <sz val="10"/>
        <rFont val="Calibri"/>
        <family val="2"/>
      </rPr>
      <t>DOIS blocos c/furo central</t>
    </r>
    <r>
      <rPr>
        <sz val="10"/>
        <rFont val="Calibri"/>
        <family val="2"/>
      </rPr>
      <t xml:space="preserve"> Ref. DT.99530.00, mais UM bloco cego Ref. DT 99430.00 ou similar (Pontos CFTV em Paredes).</t>
    </r>
  </si>
  <si>
    <r>
      <t xml:space="preserve">Cabos unipolares </t>
    </r>
    <r>
      <rPr>
        <b/>
        <sz val="10"/>
        <rFont val="Calibri"/>
        <family val="2"/>
      </rPr>
      <t>#1,5mm²</t>
    </r>
    <r>
      <rPr>
        <sz val="10"/>
        <rFont val="Calibri"/>
        <family val="2"/>
      </rPr>
      <t xml:space="preserve"> flexível HF (Não Halogenado), 70°C  450/750V AFUMEX, AFITOX ou similar (cores PRETO E VERMELHO) (Alimentação elétrica câmeras do CFTV ) </t>
    </r>
  </si>
  <si>
    <t>A obra é considerada como um todo, sendo entregue pronta para uso e no padrão do Banco. Ainda na condição de proponente, a empresa pode consultar a Unidade de Engenharia para sanar todas as dúvidas, pois o preço orçado é para a execução de toda a obra.</t>
  </si>
  <si>
    <t>O leiaute fornecido pelo Banco não poderá sofrer modificações  durante a execução das obras/serviços. Toda e qualquer alteração  do objeto, que eventualmente se fizer necessária, deverá ser submetida  à análise prévia da Gerência de Engenharia. Os questionamentos ou  pedidos da administração da casa, ou de outros funcionários do Banco,  deverão ser encaminhados à Unidade de Engenharia. A empresa  contratada será responsável pelas modificações indevidas ou não autorizadas, às suas expensas e sem prorrogação de prazo.</t>
  </si>
  <si>
    <t>As testeiras, pórticos e logomarcas com complementos retiradas deverão ser descaracterizadas e descartadas, obedecendo as legislações de meio ambiente.</t>
  </si>
  <si>
    <t>a - Empreiteiro deve se cadastrar como produtor de RCC (resíduo da construção civil). Receberá um talonário da prefeitura;</t>
  </si>
  <si>
    <t xml:space="preserve">       - Reinstalação de divisórias como tapumes da obra com portas de acesso</t>
  </si>
  <si>
    <t>Instalações Provisórias:</t>
  </si>
  <si>
    <t>Retirada e restauração da testeira junto da marquise frontal, embalar o material durante a obra para reinstalação.</t>
  </si>
  <si>
    <t>1.26.1</t>
  </si>
  <si>
    <t>1.26.2</t>
  </si>
  <si>
    <t>1.26.3</t>
  </si>
  <si>
    <t>1.26.4</t>
  </si>
  <si>
    <t>Manta impermeabilizante a base de asfalto modificado c/polimeros de APP Torodim 4mm Viapol ou equivalente.</t>
  </si>
  <si>
    <t>Divisória sanitária cor cinza claro Painel Laminado com revestimento dupla face com portas, ferragens e acessórios modelo Alcoplac L-119 ou equivalente.</t>
  </si>
  <si>
    <t>Azulejo 30x40cm com juntas alinhadas nos dois sentidos de 3mm, Forma Slim Branco Acetinado Eliane  ou equivalente.</t>
  </si>
  <si>
    <t xml:space="preserve">      - Porta externa Tipo Caixa Forte em chapa de aço 110x210cm e barras de aço internas conforme padrão, na sala arquivo, fundos. </t>
  </si>
  <si>
    <t>Chapa em aço inox para porta sanitário pne - proteção mecânica 2 lados.</t>
  </si>
  <si>
    <t>Barra de apoio em aço inox de 40 cm para fixação na face interna da porta do sanitário pne.</t>
  </si>
  <si>
    <t xml:space="preserve">    -Registro Gaveta Europa 1.1/2" liga cobre da Docol ou equivalente.</t>
  </si>
  <si>
    <t xml:space="preserve">    -Válvula para Lavatório Metal e Plástico Cromado Prata 1" Deca ou equivalente.</t>
  </si>
  <si>
    <t xml:space="preserve">    -Torneira de Mesa Bica Baixa Cromada Prata Spot Deca 1198.C43 ou equivalente. </t>
  </si>
  <si>
    <t xml:space="preserve">    -Válvula de descarga hidra ou equivalente.</t>
  </si>
  <si>
    <t xml:space="preserve">    -Caixa de embutir Montana com acessórios de instalação alvenaria ou equivalente.</t>
  </si>
  <si>
    <t xml:space="preserve">    -Bacia sanitária linha conforto Vogue Plus cor branca 44x36cm da Deca ou equivalente.</t>
  </si>
  <si>
    <t xml:space="preserve">    -Bacia sanitária Convencional Spot 39x36cm cor branca Deca ou equivalente.</t>
  </si>
  <si>
    <t>Porta em vidro temperado com ferragens 100x210cm: fechadura central e de piso, mola de piso Dorma  ou equivalente, puxador tipo alça e recorte para fecho eletromagnético padrão.</t>
  </si>
  <si>
    <t>Logo padrão em aço escovado com iluminação led interna instalado na fachada lateral conforme projeto.</t>
  </si>
  <si>
    <t>12.6</t>
  </si>
  <si>
    <t>Pintura acrilica acetinada, cor azul pantone 300c REF SUVINIL Azul Royal E339 ou similar, na fachada conforme indicação em projeto (02 DEMÃOS)</t>
  </si>
  <si>
    <t>Retirada para reaproveitamento os peitoris em basalto do vão das esquadrias</t>
  </si>
  <si>
    <t>Retirada esquadria de acesso a Agência para instalação de Pórtico Padrão Banrisul</t>
  </si>
  <si>
    <t>Retirada e descarte corrimão da rampa externa</t>
  </si>
  <si>
    <t>Retirada e descarte telhas em fibrocimento e estrutura em madeira</t>
  </si>
  <si>
    <t>Retirada e descarte calhas, algerozes e capa muro</t>
  </si>
  <si>
    <t>Retirada e descarte esquadria interna em alumínio Auto Atendimento</t>
  </si>
  <si>
    <t>Retirar as louças e metais dos sanitários</t>
  </si>
  <si>
    <t>Retirar armários da copa recuperar e reinstalar</t>
  </si>
  <si>
    <t>Retirada divisórias leves tipo Divilux Naval</t>
  </si>
  <si>
    <t xml:space="preserve">       - Elemento tátil em poliuretano interno de alerta colado (módulos de 25x25cm) - cor cinza</t>
  </si>
  <si>
    <t xml:space="preserve">       - Elemento tátil em poliéster interno direcional colado (placas 25x25cm) - cor cinza</t>
  </si>
  <si>
    <t>Barras de apoio para sanitário PNE conforme NBR9050</t>
  </si>
  <si>
    <t>Esquadria em aluminio l.30 (30001), Estruturada em tubos de aluminio (TG- 018), Fechamento nas extremidades em 45 graus e intervalos de topo conforme projeto para divisor de sigilo dos caixas</t>
  </si>
  <si>
    <t>Tubo em aço inox, altura do mobiliário até o forro, com estrutura de sustenção fixada na laje superior, Ø 3"</t>
  </si>
  <si>
    <t xml:space="preserve">Vidro incolor 6mm </t>
  </si>
  <si>
    <t>Fornecimento e instalação de armario em MDF 18mm acabamento melamínico cor Laca Branca. (P=35cm x  H=190cm x L=110 cm) fixado ao chão c/ cantoneiras de aluminio (CT-026) parafussos de inox  conforme projeto.</t>
  </si>
  <si>
    <t>Divisor de sigilo caixas - conforme modelo padrão Banrisul:</t>
  </si>
  <si>
    <t>Divisor de Ambientes H=180cm - conforme modelo padrão Banrisul:</t>
  </si>
  <si>
    <t>1.1.1</t>
  </si>
  <si>
    <t>1.1.2</t>
  </si>
  <si>
    <t>1.1.3</t>
  </si>
  <si>
    <t>1.1.4</t>
  </si>
  <si>
    <t>1.1.5</t>
  </si>
  <si>
    <t>1.2.1</t>
  </si>
  <si>
    <t>1.2.2</t>
  </si>
  <si>
    <t>1.2.3</t>
  </si>
  <si>
    <t>Película listrada 12mm brancox6mm vazado conforme detalhamento, para divisor ambientes.</t>
  </si>
  <si>
    <t>Película branco translúcido na metade superior e listrada 12x6mm na metade inferior, conforme detalhamento, para divisor de sigilo caixas</t>
  </si>
  <si>
    <t>Esquadria em aluminio l.30 (30001) Estruturada em tubos de aluminio (TG- 018) Fechamento nas extremidades em 45 graus e intervalos de topo conforme projeto para divisor de ambientes.</t>
  </si>
  <si>
    <t xml:space="preserve">    -Lavatório cor branca sem coluna da Deca ou equivalente para sanitário PNE</t>
  </si>
  <si>
    <t>Vidro laminado 8mm incolor parte inferior da divisória da SAA (h= até 2,10m)</t>
  </si>
  <si>
    <t>Vidro laminado 6mm incolor parte superior da esquadria (h=acima de 210cm)</t>
  </si>
  <si>
    <t>Biombos em vidro liso transparente 4mm, requadro de alumínio anodizado, cor branco, nas dimensões de 1,20mx1,40m. Inclui: fornecimento, montagem, adesivos, perfil REF. ALCOA 30-026 ou equivalente, pés e sapatas, conforme detalhe.</t>
  </si>
  <si>
    <t>AJUSTADO</t>
  </si>
  <si>
    <t>Tinta esmalte sem cheiro sobre esquadrias de madeira, inclusive do cofre, calhas, algeroz e tela otis</t>
  </si>
  <si>
    <t xml:space="preserve">Exaustor centrifugo tubular, diâmetro 200 mm, vazão 250m³h, 14/30 mmCa, 220V/1F/1/75 W. </t>
  </si>
  <si>
    <t>5.3</t>
  </si>
  <si>
    <t>5.4</t>
  </si>
  <si>
    <t xml:space="preserve">Fornecer e instalar telhas galvalume natural Trapezio TP40 -  0,50mm, tipo telha sanduiche, revestimento interno e externo, com preenchimento em EPS (isopor) trapezio TP 40 com espessura de 50 mm. As cumeeiras deverão ser do mesmo material. </t>
  </si>
  <si>
    <t>5.5</t>
  </si>
  <si>
    <t>Fornecimento e instalação de lona preta para isolamento da cobertura durante as atividades</t>
  </si>
  <si>
    <t xml:space="preserve">Fornecimento e instalação de estrutura metálica sobre lage com tesouras em perfil "U" (10X5X2,25) com espassamento a cada 2 mts. Terças de (7,50X5,0X2,50) espaçamento a cada 0,80 com fixação parabolt 1/2. </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</si>
</sst>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
    <numFmt numFmtId="165" formatCode="#,##0.000"/>
    <numFmt numFmtId="166" formatCode="0.000000"/>
    <numFmt numFmtId="167" formatCode="_(* #,##0.00_);_(* \(#,##0.00\);_(* \-??_);_(@_)"/>
    <numFmt numFmtId="168" formatCode="#,##0.00_ ;[Red]\-#,##0.00\ "/>
    <numFmt numFmtId="169" formatCode="0.00;[Red]0.00"/>
  </numFmts>
  <fonts count="57">
    <font>
      <sz val="10"/>
      <name val="MS Sans Serif"/>
      <family val="0"/>
    </font>
    <font>
      <sz val="11"/>
      <color indexed="8"/>
      <name val="Calibri"/>
      <family val="2"/>
    </font>
    <font>
      <sz val="8"/>
      <name val="MS Sans Serif"/>
      <family val="2"/>
    </font>
    <font>
      <b/>
      <sz val="8"/>
      <name val="Times New Roman"/>
      <family val="1"/>
    </font>
    <font>
      <sz val="10"/>
      <name val="Calibri"/>
      <family val="2"/>
    </font>
    <font>
      <sz val="10"/>
      <name val="Arial"/>
      <family val="2"/>
    </font>
    <font>
      <sz val="10"/>
      <name val="Helv"/>
      <family val="0"/>
    </font>
    <font>
      <b/>
      <sz val="10"/>
      <color indexed="8"/>
      <name val="Calibri"/>
      <family val="2"/>
    </font>
    <font>
      <sz val="10"/>
      <color indexed="8"/>
      <name val="Calibri"/>
      <family val="2"/>
    </font>
    <font>
      <b/>
      <sz val="10"/>
      <name val="Calibri"/>
      <family val="2"/>
    </font>
    <font>
      <sz val="10"/>
      <color indexed="10"/>
      <name val="Calibri"/>
      <family val="2"/>
    </font>
    <font>
      <b/>
      <sz val="10"/>
      <color indexed="10"/>
      <name val="Calibri"/>
      <family val="2"/>
    </font>
    <font>
      <sz val="10"/>
      <color indexed="60"/>
      <name val="Calibri"/>
      <family val="2"/>
    </font>
    <font>
      <sz val="12"/>
      <name val="Calibri"/>
      <family val="2"/>
    </font>
    <font>
      <b/>
      <sz val="12"/>
      <name val="Calibri"/>
      <family val="2"/>
    </font>
    <font>
      <u val="single"/>
      <sz val="12"/>
      <name val="Calibri"/>
      <family val="2"/>
    </font>
    <font>
      <b/>
      <sz val="12"/>
      <color indexed="60"/>
      <name val="Calibri"/>
      <family val="2"/>
    </font>
    <font>
      <b/>
      <sz val="11"/>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MS Sans Serif"/>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MS Sans Serif"/>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Calibri"/>
      <family val="2"/>
    </font>
    <font>
      <b/>
      <sz val="10"/>
      <color rgb="FFFF0000"/>
      <name val="Calibri"/>
      <family val="2"/>
    </font>
    <font>
      <sz val="10"/>
      <color rgb="FFC00000"/>
      <name val="Calibri"/>
      <family val="2"/>
    </font>
    <font>
      <b/>
      <sz val="12"/>
      <color rgb="FFC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right style="thin"/>
      <top style="double"/>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medium"/>
      <right style="hair">
        <color indexed="8"/>
      </right>
      <top style="medium"/>
      <bottom style="mediu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style="hair">
        <color indexed="8"/>
      </top>
      <bottom style="hair">
        <color indexed="8"/>
      </bottom>
    </border>
    <border>
      <left style="medium"/>
      <right style="hair">
        <color indexed="8"/>
      </right>
      <top style="medium"/>
      <bottom style="hair">
        <color indexed="8"/>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style="medium"/>
      <right style="hair">
        <color indexed="8"/>
      </right>
      <top style="hair">
        <color indexed="8"/>
      </top>
      <bottom style="hair">
        <color indexed="8"/>
      </bottom>
    </border>
    <border>
      <left/>
      <right style="medium"/>
      <top style="hair">
        <color indexed="8"/>
      </top>
      <bottom style="hair">
        <color indexed="8"/>
      </bottom>
    </border>
    <border>
      <left style="medium"/>
      <right/>
      <top style="medium"/>
      <bottom/>
    </border>
    <border>
      <left/>
      <right/>
      <top style="medium"/>
      <bottom/>
    </border>
    <border>
      <left style="medium"/>
      <right/>
      <top/>
      <bottom style="medium"/>
    </border>
    <border>
      <left/>
      <right/>
      <top/>
      <bottom style="medium"/>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thin">
        <color indexed="8"/>
      </right>
      <top/>
      <bottom style="medium"/>
    </border>
    <border>
      <left style="thin">
        <color indexed="8"/>
      </left>
      <right style="thin">
        <color indexed="8"/>
      </right>
      <top/>
      <bottom style="medium"/>
    </border>
    <border>
      <left style="thin">
        <color indexed="8"/>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bottom/>
    </border>
    <border>
      <left style="thin"/>
      <right style="thin"/>
      <top/>
      <bottom/>
    </border>
    <border>
      <left style="thin"/>
      <right style="medium"/>
      <top/>
      <bottom/>
    </border>
    <border>
      <left/>
      <right style="hair">
        <color indexed="8"/>
      </right>
      <top style="medium"/>
      <bottom style="medium"/>
    </border>
    <border>
      <left style="hair">
        <color indexed="8"/>
      </left>
      <right style="hair">
        <color indexed="8"/>
      </right>
      <top style="medium"/>
      <bottom style="medium"/>
    </border>
    <border>
      <left style="medium"/>
      <right style="thin"/>
      <top/>
      <bottom style="thin"/>
    </border>
    <border>
      <left style="thin"/>
      <right style="thin"/>
      <top/>
      <bottom style="thin"/>
    </border>
    <border>
      <left style="thin"/>
      <right style="medium"/>
      <top/>
      <bottom style="thin"/>
    </border>
    <border>
      <left style="medium">
        <color indexed="8"/>
      </left>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medium">
        <color indexed="8"/>
      </right>
      <top style="thin"/>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hair">
        <color indexed="8"/>
      </left>
      <right/>
      <top style="medium"/>
      <bottom style="mediu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medium"/>
    </border>
    <border>
      <left/>
      <right style="hair"/>
      <top style="hair"/>
      <bottom style="hair"/>
    </border>
    <border>
      <left style="hair"/>
      <right style="hair"/>
      <top style="hair"/>
      <bottom style="hair"/>
    </border>
    <border>
      <left style="thin"/>
      <right style="thin">
        <color indexed="8"/>
      </right>
      <top style="thin"/>
      <bottom style="thin"/>
    </border>
    <border>
      <left style="thin">
        <color indexed="8"/>
      </left>
      <right style="medium"/>
      <top style="thin"/>
      <bottom style="thin">
        <color indexed="8"/>
      </bottom>
    </border>
    <border>
      <left style="thin">
        <color indexed="8"/>
      </left>
      <right style="thin">
        <color indexed="8"/>
      </right>
      <top style="thin">
        <color indexed="8"/>
      </top>
      <bottom style="thin"/>
    </border>
    <border>
      <left style="thin">
        <color indexed="8"/>
      </left>
      <right style="medium"/>
      <top style="thin">
        <color indexed="8"/>
      </top>
      <bottom style="thin"/>
    </border>
    <border>
      <left style="hair"/>
      <right/>
      <top style="medium"/>
      <bottom style="medium"/>
    </border>
    <border>
      <left style="medium"/>
      <right style="hair"/>
      <top/>
      <bottom/>
    </border>
    <border>
      <left/>
      <right style="medium"/>
      <top style="medium"/>
      <bottom/>
    </border>
    <border>
      <left/>
      <right style="medium"/>
      <top/>
      <bottom style="medium"/>
    </border>
    <border>
      <left/>
      <right style="medium"/>
      <top/>
      <bottom/>
    </border>
    <border>
      <left style="thin">
        <color indexed="8"/>
      </left>
      <right style="thin">
        <color indexed="8"/>
      </right>
      <top style="medium"/>
      <bottom style="thin">
        <color indexed="8"/>
      </bottom>
    </border>
    <border>
      <left style="thin"/>
      <right/>
      <top style="thin"/>
      <bottom style="thin"/>
    </border>
    <border>
      <left/>
      <right/>
      <top style="thin"/>
      <bottom style="thin"/>
    </border>
    <border>
      <left/>
      <right style="medium"/>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0" borderId="0">
      <alignment vertical="center"/>
      <protection/>
    </xf>
    <xf numFmtId="0" fontId="0" fillId="0" borderId="0">
      <alignment/>
      <protection/>
    </xf>
    <xf numFmtId="0" fontId="5" fillId="0" borderId="0">
      <alignment/>
      <protection/>
    </xf>
    <xf numFmtId="0" fontId="6" fillId="0" borderId="0">
      <alignment/>
      <protection/>
    </xf>
    <xf numFmtId="0" fontId="5" fillId="0" borderId="0">
      <alignment/>
      <protection/>
    </xf>
    <xf numFmtId="0" fontId="0" fillId="32" borderId="4" applyNumberFormat="0" applyFont="0" applyAlignment="0" applyProtection="0"/>
    <xf numFmtId="0" fontId="3" fillId="0" borderId="5" applyNumberFormat="0" applyFont="0" applyBorder="0" applyAlignment="0">
      <protection/>
    </xf>
    <xf numFmtId="9" fontId="0" fillId="0" borderId="0" applyFont="0" applyFill="0" applyBorder="0" applyAlignment="0" applyProtection="0"/>
    <xf numFmtId="0" fontId="45" fillId="21" borderId="6" applyNumberFormat="0" applyAlignment="0" applyProtection="0"/>
    <xf numFmtId="41" fontId="0" fillId="0" borderId="0" applyFont="0" applyFill="0" applyBorder="0" applyAlignment="0" applyProtection="0"/>
    <xf numFmtId="166" fontId="5" fillId="0" borderId="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40" fontId="0" fillId="0" borderId="0" applyFont="0" applyFill="0" applyBorder="0" applyAlignment="0" applyProtection="0"/>
    <xf numFmtId="40" fontId="0" fillId="0" borderId="0" applyFill="0" applyBorder="0" applyAlignment="0" applyProtection="0"/>
  </cellStyleXfs>
  <cellXfs count="410">
    <xf numFmtId="0" fontId="0" fillId="0" borderId="0" xfId="0" applyAlignment="1">
      <alignment/>
    </xf>
    <xf numFmtId="4" fontId="4" fillId="0" borderId="11" xfId="0" applyNumberFormat="1" applyFont="1" applyFill="1" applyBorder="1" applyAlignment="1" applyProtection="1">
      <alignment horizontal="right" vertical="center" wrapText="1"/>
      <protection hidden="1"/>
    </xf>
    <xf numFmtId="2" fontId="4" fillId="0" borderId="11" xfId="0" applyNumberFormat="1" applyFont="1" applyFill="1" applyBorder="1" applyAlignment="1" applyProtection="1">
      <alignment horizontal="left" vertical="center" wrapText="1"/>
      <protection hidden="1"/>
    </xf>
    <xf numFmtId="169" fontId="4" fillId="0" borderId="0" xfId="68" applyNumberFormat="1" applyFont="1" applyFill="1" applyBorder="1" applyAlignment="1" applyProtection="1">
      <alignment horizontal="right" vertical="top" wrapText="1"/>
      <protection hidden="1"/>
    </xf>
    <xf numFmtId="0" fontId="4" fillId="0" borderId="0" xfId="0" applyFont="1" applyAlignment="1" applyProtection="1">
      <alignment wrapText="1"/>
      <protection hidden="1"/>
    </xf>
    <xf numFmtId="164" fontId="9" fillId="0" borderId="12" xfId="0" applyNumberFormat="1" applyFont="1" applyFill="1" applyBorder="1" applyAlignment="1" applyProtection="1">
      <alignment horizontal="left" vertical="top" wrapText="1"/>
      <protection hidden="1"/>
    </xf>
    <xf numFmtId="1" fontId="9" fillId="0" borderId="11" xfId="0" applyNumberFormat="1" applyFont="1" applyFill="1" applyBorder="1" applyAlignment="1" applyProtection="1">
      <alignment horizontal="right" vertical="center" wrapText="1"/>
      <protection hidden="1"/>
    </xf>
    <xf numFmtId="169" fontId="9" fillId="0" borderId="0" xfId="68" applyNumberFormat="1" applyFont="1" applyFill="1" applyBorder="1" applyAlignment="1" applyProtection="1">
      <alignment horizontal="right" vertical="top" wrapText="1"/>
      <protection hidden="1"/>
    </xf>
    <xf numFmtId="0" fontId="9" fillId="0" borderId="0" xfId="0" applyFont="1" applyAlignment="1" applyProtection="1">
      <alignment wrapText="1"/>
      <protection hidden="1"/>
    </xf>
    <xf numFmtId="164" fontId="4" fillId="0" borderId="12" xfId="0" applyNumberFormat="1" applyFont="1" applyFill="1" applyBorder="1" applyAlignment="1" applyProtection="1">
      <alignment horizontal="left" vertical="top" wrapText="1"/>
      <protection hidden="1"/>
    </xf>
    <xf numFmtId="1" fontId="4" fillId="0" borderId="11" xfId="0" applyNumberFormat="1" applyFont="1" applyFill="1" applyBorder="1" applyAlignment="1" applyProtection="1">
      <alignment horizontal="right" vertical="center" wrapText="1"/>
      <protection hidden="1"/>
    </xf>
    <xf numFmtId="4" fontId="4" fillId="0" borderId="11" xfId="0" applyNumberFormat="1" applyFont="1" applyFill="1" applyBorder="1" applyAlignment="1" applyProtection="1">
      <alignment horizontal="right" vertical="top"/>
      <protection hidden="1"/>
    </xf>
    <xf numFmtId="164" fontId="4" fillId="0" borderId="12" xfId="0" applyNumberFormat="1" applyFont="1" applyFill="1" applyBorder="1" applyAlignment="1" applyProtection="1">
      <alignment horizontal="center" vertical="top"/>
      <protection hidden="1"/>
    </xf>
    <xf numFmtId="0" fontId="4" fillId="0" borderId="0" xfId="0" applyFont="1" applyFill="1" applyAlignment="1" applyProtection="1">
      <alignment vertical="top"/>
      <protection hidden="1"/>
    </xf>
    <xf numFmtId="164" fontId="4" fillId="33" borderId="12" xfId="0" applyNumberFormat="1" applyFont="1" applyFill="1" applyBorder="1" applyAlignment="1" applyProtection="1">
      <alignment horizontal="center" vertical="top"/>
      <protection hidden="1"/>
    </xf>
    <xf numFmtId="164" fontId="4" fillId="0" borderId="13" xfId="0" applyNumberFormat="1" applyFont="1" applyFill="1" applyBorder="1" applyAlignment="1" applyProtection="1">
      <alignment horizontal="center" vertical="top"/>
      <protection hidden="1"/>
    </xf>
    <xf numFmtId="2" fontId="53" fillId="0" borderId="11" xfId="68" applyNumberFormat="1" applyFont="1" applyFill="1" applyBorder="1" applyAlignment="1" applyProtection="1">
      <alignment horizontal="center" vertical="center"/>
      <protection hidden="1"/>
    </xf>
    <xf numFmtId="2" fontId="4" fillId="0" borderId="11" xfId="68" applyNumberFormat="1" applyFont="1" applyFill="1" applyBorder="1" applyAlignment="1" applyProtection="1">
      <alignment horizontal="center" vertical="center"/>
      <protection hidden="1"/>
    </xf>
    <xf numFmtId="164" fontId="4" fillId="34" borderId="14" xfId="0" applyNumberFormat="1" applyFont="1" applyFill="1" applyBorder="1" applyAlignment="1" applyProtection="1">
      <alignment horizontal="center" vertical="top"/>
      <protection hidden="1"/>
    </xf>
    <xf numFmtId="0" fontId="53" fillId="0" borderId="0" xfId="0" applyFont="1" applyFill="1" applyAlignment="1" applyProtection="1">
      <alignment vertical="top"/>
      <protection hidden="1"/>
    </xf>
    <xf numFmtId="0" fontId="14" fillId="0" borderId="0" xfId="0" applyFont="1" applyFill="1" applyAlignment="1" applyProtection="1">
      <alignment/>
      <protection hidden="1"/>
    </xf>
    <xf numFmtId="0" fontId="9" fillId="0" borderId="15" xfId="0" applyFont="1" applyFill="1" applyBorder="1" applyAlignment="1" applyProtection="1">
      <alignment vertical="center"/>
      <protection hidden="1"/>
    </xf>
    <xf numFmtId="0" fontId="9" fillId="0" borderId="16" xfId="0" applyFont="1" applyFill="1" applyBorder="1" applyAlignment="1" applyProtection="1">
      <alignment vertical="center"/>
      <protection hidden="1"/>
    </xf>
    <xf numFmtId="0" fontId="9" fillId="0" borderId="17" xfId="0" applyFont="1" applyFill="1" applyBorder="1" applyAlignment="1" applyProtection="1">
      <alignment vertical="center"/>
      <protection hidden="1"/>
    </xf>
    <xf numFmtId="0" fontId="11" fillId="0" borderId="15" xfId="0" applyFont="1" applyFill="1" applyBorder="1" applyAlignment="1" applyProtection="1">
      <alignment vertical="center"/>
      <protection hidden="1"/>
    </xf>
    <xf numFmtId="0" fontId="11" fillId="0" borderId="16" xfId="0" applyFont="1" applyFill="1" applyBorder="1" applyAlignment="1" applyProtection="1">
      <alignment vertical="center"/>
      <protection hidden="1"/>
    </xf>
    <xf numFmtId="0" fontId="14" fillId="0" borderId="15" xfId="0" applyFont="1" applyFill="1" applyBorder="1" applyAlignment="1" applyProtection="1">
      <alignment vertical="center"/>
      <protection hidden="1"/>
    </xf>
    <xf numFmtId="0" fontId="14" fillId="0" borderId="16" xfId="0" applyFont="1" applyFill="1" applyBorder="1" applyAlignment="1" applyProtection="1">
      <alignment vertical="center"/>
      <protection hidden="1"/>
    </xf>
    <xf numFmtId="0" fontId="53" fillId="0" borderId="0" xfId="0" applyFont="1" applyFill="1" applyBorder="1" applyAlignment="1" applyProtection="1">
      <alignment vertical="top"/>
      <protection hidden="1"/>
    </xf>
    <xf numFmtId="0" fontId="54" fillId="0" borderId="0" xfId="0" applyFont="1" applyBorder="1" applyAlignment="1" applyProtection="1">
      <alignment vertical="top"/>
      <protection hidden="1"/>
    </xf>
    <xf numFmtId="0" fontId="13" fillId="0" borderId="0" xfId="0" applyFont="1" applyFill="1" applyAlignment="1" applyProtection="1">
      <alignment/>
      <protection hidden="1"/>
    </xf>
    <xf numFmtId="164" fontId="4" fillId="0" borderId="18" xfId="0" applyNumberFormat="1" applyFont="1" applyFill="1" applyBorder="1" applyAlignment="1" applyProtection="1">
      <alignment horizontal="left" vertical="top"/>
      <protection hidden="1"/>
    </xf>
    <xf numFmtId="1" fontId="9" fillId="0" borderId="19" xfId="0" applyNumberFormat="1" applyFont="1" applyFill="1" applyBorder="1" applyAlignment="1" applyProtection="1">
      <alignment horizontal="left" vertical="center"/>
      <protection hidden="1"/>
    </xf>
    <xf numFmtId="0" fontId="4" fillId="0" borderId="19" xfId="0" applyFont="1" applyFill="1" applyBorder="1" applyAlignment="1" applyProtection="1">
      <alignment/>
      <protection hidden="1"/>
    </xf>
    <xf numFmtId="165" fontId="4" fillId="0" borderId="19" xfId="0" applyNumberFormat="1" applyFont="1" applyFill="1" applyBorder="1" applyAlignment="1" applyProtection="1">
      <alignment horizontal="center" vertical="center"/>
      <protection hidden="1"/>
    </xf>
    <xf numFmtId="4" fontId="9" fillId="0" borderId="19" xfId="0" applyNumberFormat="1" applyFont="1" applyFill="1" applyBorder="1" applyAlignment="1" applyProtection="1">
      <alignment horizontal="right" vertical="center"/>
      <protection hidden="1"/>
    </xf>
    <xf numFmtId="4" fontId="9" fillId="0" borderId="20" xfId="0" applyNumberFormat="1" applyFont="1" applyFill="1" applyBorder="1" applyAlignment="1" applyProtection="1">
      <alignment horizontal="right" vertical="center"/>
      <protection hidden="1"/>
    </xf>
    <xf numFmtId="169" fontId="4" fillId="0" borderId="0" xfId="68" applyNumberFormat="1" applyFont="1" applyFill="1" applyBorder="1" applyAlignment="1" applyProtection="1">
      <alignment horizontal="right" vertical="top"/>
      <protection hidden="1"/>
    </xf>
    <xf numFmtId="0" fontId="4" fillId="0" borderId="0" xfId="0" applyFont="1" applyAlignment="1" applyProtection="1">
      <alignment/>
      <protection hidden="1"/>
    </xf>
    <xf numFmtId="164" fontId="9" fillId="0" borderId="21" xfId="0" applyNumberFormat="1" applyFont="1" applyFill="1" applyBorder="1" applyAlignment="1" applyProtection="1">
      <alignment horizontal="left" vertical="top"/>
      <protection hidden="1"/>
    </xf>
    <xf numFmtId="1" fontId="9" fillId="0" borderId="15" xfId="0" applyNumberFormat="1" applyFont="1" applyFill="1" applyBorder="1" applyAlignment="1" applyProtection="1">
      <alignment horizontal="left" vertical="center"/>
      <protection hidden="1"/>
    </xf>
    <xf numFmtId="0" fontId="9" fillId="0" borderId="16" xfId="0" applyFont="1" applyFill="1" applyBorder="1" applyAlignment="1" applyProtection="1">
      <alignment horizontal="left" vertical="center" wrapText="1"/>
      <protection hidden="1"/>
    </xf>
    <xf numFmtId="165" fontId="9" fillId="0" borderId="16" xfId="68" applyNumberFormat="1" applyFont="1" applyFill="1" applyBorder="1" applyAlignment="1" applyProtection="1">
      <alignment horizontal="center" vertical="center"/>
      <protection hidden="1"/>
    </xf>
    <xf numFmtId="4" fontId="9" fillId="0" borderId="22" xfId="68" applyNumberFormat="1" applyFont="1" applyFill="1" applyBorder="1" applyAlignment="1" applyProtection="1">
      <alignment horizontal="right" vertical="center"/>
      <protection hidden="1"/>
    </xf>
    <xf numFmtId="169" fontId="9" fillId="0" borderId="0" xfId="68" applyNumberFormat="1" applyFont="1" applyFill="1" applyBorder="1" applyAlignment="1" applyProtection="1">
      <alignment horizontal="right" vertical="top"/>
      <protection hidden="1"/>
    </xf>
    <xf numFmtId="0" fontId="9" fillId="0" borderId="0" xfId="0" applyFont="1" applyAlignment="1" applyProtection="1">
      <alignment/>
      <protection hidden="1"/>
    </xf>
    <xf numFmtId="0" fontId="9" fillId="35" borderId="23" xfId="0" applyFont="1" applyFill="1" applyBorder="1" applyAlignment="1" applyProtection="1">
      <alignment horizontal="center" vertical="center" wrapText="1"/>
      <protection hidden="1"/>
    </xf>
    <xf numFmtId="49" fontId="9" fillId="35" borderId="24" xfId="0" applyNumberFormat="1" applyFont="1" applyFill="1" applyBorder="1" applyAlignment="1" applyProtection="1">
      <alignment horizontal="left" vertical="center" wrapText="1"/>
      <protection hidden="1"/>
    </xf>
    <xf numFmtId="0" fontId="4" fillId="0" borderId="0" xfId="0" applyFont="1" applyAlignment="1" applyProtection="1">
      <alignment vertical="center" wrapText="1"/>
      <protection hidden="1"/>
    </xf>
    <xf numFmtId="0" fontId="9" fillId="35" borderId="25" xfId="0" applyFont="1" applyFill="1" applyBorder="1" applyAlignment="1" applyProtection="1">
      <alignment horizontal="center" vertical="center" wrapText="1"/>
      <protection hidden="1"/>
    </xf>
    <xf numFmtId="49" fontId="9" fillId="35" borderId="26" xfId="0" applyNumberFormat="1" applyFont="1" applyFill="1" applyBorder="1" applyAlignment="1" applyProtection="1">
      <alignment horizontal="left" vertical="center" wrapText="1"/>
      <protection hidden="1"/>
    </xf>
    <xf numFmtId="0" fontId="9" fillId="35" borderId="26" xfId="0" applyFont="1" applyFill="1" applyBorder="1" applyAlignment="1" applyProtection="1">
      <alignment horizontal="center" vertical="center" wrapText="1"/>
      <protection hidden="1"/>
    </xf>
    <xf numFmtId="3" fontId="9" fillId="35" borderId="26" xfId="0" applyNumberFormat="1" applyFont="1" applyFill="1" applyBorder="1" applyAlignment="1" applyProtection="1">
      <alignment horizontal="center" vertical="center" wrapText="1"/>
      <protection hidden="1"/>
    </xf>
    <xf numFmtId="0" fontId="9" fillId="36" borderId="27" xfId="0" applyFont="1" applyFill="1" applyBorder="1" applyAlignment="1" applyProtection="1">
      <alignment horizontal="left" wrapText="1"/>
      <protection hidden="1"/>
    </xf>
    <xf numFmtId="49" fontId="9" fillId="36" borderId="28" xfId="0" applyNumberFormat="1" applyFont="1" applyFill="1" applyBorder="1" applyAlignment="1" applyProtection="1">
      <alignment horizontal="left" vertical="center" wrapText="1"/>
      <protection hidden="1"/>
    </xf>
    <xf numFmtId="0" fontId="9" fillId="36" borderId="28" xfId="0" applyFont="1" applyFill="1" applyBorder="1" applyAlignment="1" applyProtection="1">
      <alignment horizontal="center" vertical="center" wrapText="1"/>
      <protection hidden="1"/>
    </xf>
    <xf numFmtId="165" fontId="9" fillId="36" borderId="28" xfId="0" applyNumberFormat="1" applyFont="1" applyFill="1" applyBorder="1" applyAlignment="1" applyProtection="1">
      <alignment horizontal="center" vertical="center" wrapText="1"/>
      <protection hidden="1"/>
    </xf>
    <xf numFmtId="4" fontId="9" fillId="36" borderId="29"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wrapText="1"/>
      <protection hidden="1"/>
    </xf>
    <xf numFmtId="0" fontId="4" fillId="36" borderId="30" xfId="0" applyFont="1" applyFill="1" applyBorder="1" applyAlignment="1" applyProtection="1">
      <alignment horizontal="left" wrapText="1"/>
      <protection hidden="1"/>
    </xf>
    <xf numFmtId="49" fontId="4" fillId="36" borderId="31" xfId="0" applyNumberFormat="1" applyFont="1" applyFill="1" applyBorder="1" applyAlignment="1" applyProtection="1">
      <alignment horizontal="left" vertical="center" wrapText="1"/>
      <protection hidden="1"/>
    </xf>
    <xf numFmtId="0" fontId="4" fillId="36" borderId="31" xfId="0" applyFont="1" applyFill="1" applyBorder="1" applyAlignment="1" applyProtection="1">
      <alignment vertical="center" wrapText="1"/>
      <protection hidden="1"/>
    </xf>
    <xf numFmtId="165" fontId="4" fillId="36" borderId="31" xfId="0" applyNumberFormat="1" applyFont="1" applyFill="1" applyBorder="1" applyAlignment="1" applyProtection="1">
      <alignment horizontal="center" vertical="center" wrapText="1"/>
      <protection hidden="1"/>
    </xf>
    <xf numFmtId="165" fontId="4" fillId="36" borderId="31" xfId="0" applyNumberFormat="1" applyFont="1" applyFill="1" applyBorder="1" applyAlignment="1" applyProtection="1">
      <alignment vertical="center" wrapText="1"/>
      <protection hidden="1"/>
    </xf>
    <xf numFmtId="4" fontId="9" fillId="36" borderId="31" xfId="0" applyNumberFormat="1" applyFont="1" applyFill="1" applyBorder="1" applyAlignment="1" applyProtection="1">
      <alignment horizontal="center" vertical="center" wrapText="1"/>
      <protection hidden="1"/>
    </xf>
    <xf numFmtId="4" fontId="9" fillId="36" borderId="32" xfId="0" applyNumberFormat="1" applyFont="1" applyFill="1" applyBorder="1" applyAlignment="1" applyProtection="1">
      <alignment horizontal="center" vertical="center" wrapText="1"/>
      <protection hidden="1"/>
    </xf>
    <xf numFmtId="164" fontId="4" fillId="16" borderId="33" xfId="0" applyNumberFormat="1" applyFont="1" applyFill="1" applyBorder="1" applyAlignment="1" applyProtection="1">
      <alignment horizontal="left" vertical="top"/>
      <protection hidden="1"/>
    </xf>
    <xf numFmtId="49" fontId="9" fillId="16" borderId="34" xfId="0" applyNumberFormat="1" applyFont="1" applyFill="1" applyBorder="1" applyAlignment="1" applyProtection="1">
      <alignment horizontal="left" vertical="top"/>
      <protection hidden="1"/>
    </xf>
    <xf numFmtId="0" fontId="9" fillId="16" borderId="34" xfId="0" applyFont="1" applyFill="1" applyBorder="1" applyAlignment="1" applyProtection="1">
      <alignment vertical="top" wrapText="1"/>
      <protection hidden="1"/>
    </xf>
    <xf numFmtId="165" fontId="4" fillId="16" borderId="34" xfId="0" applyNumberFormat="1" applyFont="1" applyFill="1" applyBorder="1" applyAlignment="1" applyProtection="1">
      <alignment horizontal="center" vertical="top"/>
      <protection hidden="1"/>
    </xf>
    <xf numFmtId="4" fontId="4" fillId="16" borderId="34" xfId="0" applyNumberFormat="1" applyFont="1" applyFill="1" applyBorder="1" applyAlignment="1" applyProtection="1">
      <alignment vertical="top"/>
      <protection hidden="1"/>
    </xf>
    <xf numFmtId="4" fontId="4" fillId="16" borderId="35" xfId="68" applyNumberFormat="1" applyFont="1" applyFill="1" applyBorder="1" applyAlignment="1" applyProtection="1">
      <alignment vertical="top"/>
      <protection hidden="1"/>
    </xf>
    <xf numFmtId="2" fontId="4" fillId="0" borderId="11" xfId="0" applyNumberFormat="1" applyFont="1" applyFill="1" applyBorder="1" applyAlignment="1" applyProtection="1">
      <alignment vertical="center" wrapText="1"/>
      <protection hidden="1"/>
    </xf>
    <xf numFmtId="2" fontId="4" fillId="0" borderId="11" xfId="0" applyNumberFormat="1" applyFont="1" applyFill="1" applyBorder="1" applyAlignment="1" applyProtection="1">
      <alignment horizontal="center" vertical="center" wrapText="1"/>
      <protection hidden="1"/>
    </xf>
    <xf numFmtId="2" fontId="4" fillId="0" borderId="11" xfId="0" applyNumberFormat="1" applyFont="1" applyFill="1" applyBorder="1" applyAlignment="1" applyProtection="1">
      <alignment horizontal="center" vertical="center"/>
      <protection hidden="1"/>
    </xf>
    <xf numFmtId="4" fontId="4" fillId="0" borderId="11" xfId="0" applyNumberFormat="1" applyFont="1" applyFill="1" applyBorder="1" applyAlignment="1" applyProtection="1">
      <alignment vertical="center" wrapText="1"/>
      <protection hidden="1"/>
    </xf>
    <xf numFmtId="4" fontId="4" fillId="0" borderId="36" xfId="68" applyNumberFormat="1" applyFont="1" applyFill="1" applyBorder="1" applyAlignment="1" applyProtection="1">
      <alignment vertical="center"/>
      <protection hidden="1"/>
    </xf>
    <xf numFmtId="0" fontId="4" fillId="0" borderId="0" xfId="0" applyFont="1" applyFill="1" applyAlignment="1" applyProtection="1">
      <alignment/>
      <protection hidden="1"/>
    </xf>
    <xf numFmtId="49" fontId="9" fillId="37" borderId="11" xfId="0" applyNumberFormat="1" applyFont="1" applyFill="1" applyBorder="1" applyAlignment="1" applyProtection="1">
      <alignment horizontal="left" vertical="top"/>
      <protection hidden="1"/>
    </xf>
    <xf numFmtId="49" fontId="4" fillId="0" borderId="11" xfId="0" applyNumberFormat="1" applyFont="1" applyFill="1" applyBorder="1" applyAlignment="1" applyProtection="1">
      <alignment horizontal="left" vertical="top"/>
      <protection hidden="1"/>
    </xf>
    <xf numFmtId="2" fontId="4" fillId="0" borderId="11" xfId="0" applyNumberFormat="1" applyFont="1" applyFill="1" applyBorder="1" applyAlignment="1" applyProtection="1">
      <alignment/>
      <protection hidden="1"/>
    </xf>
    <xf numFmtId="4" fontId="4" fillId="0" borderId="11" xfId="0" applyNumberFormat="1" applyFont="1" applyFill="1" applyBorder="1" applyAlignment="1" applyProtection="1">
      <alignment vertical="center"/>
      <protection hidden="1"/>
    </xf>
    <xf numFmtId="0" fontId="4" fillId="0" borderId="11" xfId="0" applyFont="1" applyFill="1" applyBorder="1" applyAlignment="1" applyProtection="1">
      <alignment vertical="top" wrapText="1"/>
      <protection hidden="1"/>
    </xf>
    <xf numFmtId="4" fontId="4" fillId="0" borderId="11" xfId="0" applyNumberFormat="1" applyFont="1" applyFill="1" applyBorder="1" applyAlignment="1" applyProtection="1">
      <alignment horizontal="center" vertical="top"/>
      <protection hidden="1"/>
    </xf>
    <xf numFmtId="0" fontId="4" fillId="0" borderId="11" xfId="0" applyFont="1" applyFill="1" applyBorder="1" applyAlignment="1" applyProtection="1">
      <alignment horizontal="center" vertical="top"/>
      <protection hidden="1"/>
    </xf>
    <xf numFmtId="4" fontId="4" fillId="0" borderId="36" xfId="68" applyNumberFormat="1" applyFont="1" applyFill="1" applyBorder="1" applyAlignment="1" applyProtection="1">
      <alignment horizontal="right" vertical="top"/>
      <protection hidden="1"/>
    </xf>
    <xf numFmtId="164" fontId="4" fillId="37" borderId="12" xfId="0" applyNumberFormat="1" applyFont="1" applyFill="1" applyBorder="1" applyAlignment="1" applyProtection="1">
      <alignment horizontal="center" vertical="top"/>
      <protection hidden="1"/>
    </xf>
    <xf numFmtId="2" fontId="4" fillId="0" borderId="11" xfId="0" applyNumberFormat="1" applyFont="1" applyFill="1" applyBorder="1" applyAlignment="1" applyProtection="1">
      <alignment vertical="top" wrapText="1"/>
      <protection hidden="1"/>
    </xf>
    <xf numFmtId="4" fontId="4" fillId="0" borderId="0" xfId="68" applyNumberFormat="1" applyFont="1" applyFill="1" applyBorder="1" applyAlignment="1" applyProtection="1">
      <alignment vertical="center"/>
      <protection hidden="1"/>
    </xf>
    <xf numFmtId="0" fontId="4" fillId="0" borderId="12" xfId="0" applyFont="1" applyFill="1" applyBorder="1" applyAlignment="1" applyProtection="1">
      <alignment vertical="center" wrapText="1"/>
      <protection hidden="1"/>
    </xf>
    <xf numFmtId="164" fontId="4" fillId="0" borderId="12" xfId="0" applyNumberFormat="1" applyFont="1" applyFill="1" applyBorder="1" applyAlignment="1" applyProtection="1">
      <alignment horizontal="center" vertical="center"/>
      <protection hidden="1"/>
    </xf>
    <xf numFmtId="49" fontId="4" fillId="0" borderId="11" xfId="0" applyNumberFormat="1" applyFont="1" applyFill="1" applyBorder="1" applyAlignment="1" applyProtection="1">
      <alignment horizontal="left" vertical="center"/>
      <protection hidden="1"/>
    </xf>
    <xf numFmtId="4" fontId="4" fillId="0" borderId="0" xfId="0" applyNumberFormat="1" applyFont="1" applyFill="1" applyAlignment="1" applyProtection="1">
      <alignment/>
      <protection hidden="1"/>
    </xf>
    <xf numFmtId="2" fontId="53" fillId="0" borderId="11" xfId="0" applyNumberFormat="1" applyFont="1" applyFill="1" applyBorder="1" applyAlignment="1" applyProtection="1">
      <alignment horizontal="center" vertical="center"/>
      <protection hidden="1"/>
    </xf>
    <xf numFmtId="4" fontId="4" fillId="0" borderId="36" xfId="68" applyNumberFormat="1" applyFont="1" applyFill="1" applyBorder="1" applyAlignment="1" applyProtection="1">
      <alignment horizontal="right" vertical="center"/>
      <protection hidden="1"/>
    </xf>
    <xf numFmtId="49" fontId="4" fillId="0" borderId="12" xfId="0" applyNumberFormat="1" applyFont="1" applyFill="1" applyBorder="1" applyAlignment="1" applyProtection="1">
      <alignment horizontal="left" vertical="top"/>
      <protection hidden="1"/>
    </xf>
    <xf numFmtId="2" fontId="4" fillId="0" borderId="12" xfId="0" applyNumberFormat="1" applyFont="1" applyFill="1" applyBorder="1" applyAlignment="1" applyProtection="1">
      <alignment vertical="center" wrapText="1"/>
      <protection hidden="1"/>
    </xf>
    <xf numFmtId="49" fontId="4" fillId="0" borderId="37" xfId="0" applyNumberFormat="1" applyFont="1" applyFill="1" applyBorder="1" applyAlignment="1" applyProtection="1">
      <alignment horizontal="left" vertical="top"/>
      <protection hidden="1"/>
    </xf>
    <xf numFmtId="2" fontId="4" fillId="0" borderId="37" xfId="0" applyNumberFormat="1" applyFont="1" applyFill="1" applyBorder="1" applyAlignment="1" applyProtection="1">
      <alignment vertical="center" wrapText="1"/>
      <protection hidden="1"/>
    </xf>
    <xf numFmtId="2" fontId="4" fillId="0" borderId="37" xfId="0" applyNumberFormat="1" applyFont="1" applyFill="1" applyBorder="1" applyAlignment="1" applyProtection="1">
      <alignment horizontal="center" vertical="center"/>
      <protection hidden="1"/>
    </xf>
    <xf numFmtId="4" fontId="4" fillId="0" borderId="38" xfId="68" applyNumberFormat="1" applyFont="1" applyFill="1" applyBorder="1" applyAlignment="1" applyProtection="1">
      <alignment vertical="center"/>
      <protection hidden="1"/>
    </xf>
    <xf numFmtId="164" fontId="4" fillId="34" borderId="39" xfId="0" applyNumberFormat="1" applyFont="1" applyFill="1" applyBorder="1" applyAlignment="1" applyProtection="1">
      <alignment horizontal="center" vertical="top"/>
      <protection hidden="1"/>
    </xf>
    <xf numFmtId="49" fontId="4" fillId="34" borderId="40" xfId="0" applyNumberFormat="1" applyFont="1" applyFill="1" applyBorder="1" applyAlignment="1" applyProtection="1">
      <alignment horizontal="left" vertical="top"/>
      <protection hidden="1"/>
    </xf>
    <xf numFmtId="2" fontId="9" fillId="34" borderId="40" xfId="0" applyNumberFormat="1" applyFont="1" applyFill="1" applyBorder="1" applyAlignment="1" applyProtection="1">
      <alignment horizontal="left" vertical="center" wrapText="1"/>
      <protection hidden="1"/>
    </xf>
    <xf numFmtId="4" fontId="9" fillId="34" borderId="40" xfId="0" applyNumberFormat="1" applyFont="1" applyFill="1" applyBorder="1" applyAlignment="1" applyProtection="1">
      <alignment horizontal="right"/>
      <protection hidden="1"/>
    </xf>
    <xf numFmtId="4" fontId="9" fillId="34" borderId="41" xfId="68" applyNumberFormat="1" applyFont="1" applyFill="1" applyBorder="1" applyAlignment="1" applyProtection="1">
      <alignment vertical="center"/>
      <protection hidden="1"/>
    </xf>
    <xf numFmtId="164" fontId="4" fillId="34" borderId="42" xfId="0" applyNumberFormat="1" applyFont="1" applyFill="1" applyBorder="1" applyAlignment="1" applyProtection="1">
      <alignment horizontal="center" vertical="top"/>
      <protection hidden="1"/>
    </xf>
    <xf numFmtId="49" fontId="4" fillId="34" borderId="43" xfId="0" applyNumberFormat="1" applyFont="1" applyFill="1" applyBorder="1" applyAlignment="1" applyProtection="1">
      <alignment horizontal="left" vertical="top"/>
      <protection hidden="1"/>
    </xf>
    <xf numFmtId="2" fontId="9" fillId="34" borderId="43" xfId="0" applyNumberFormat="1" applyFont="1" applyFill="1" applyBorder="1" applyAlignment="1" applyProtection="1">
      <alignment vertical="center" wrapText="1"/>
      <protection hidden="1"/>
    </xf>
    <xf numFmtId="2" fontId="4" fillId="34" borderId="43" xfId="0" applyNumberFormat="1" applyFont="1" applyFill="1" applyBorder="1" applyAlignment="1" applyProtection="1">
      <alignment horizontal="center" vertical="center"/>
      <protection hidden="1"/>
    </xf>
    <xf numFmtId="4" fontId="9" fillId="34" borderId="44" xfId="0" applyNumberFormat="1" applyFont="1" applyFill="1" applyBorder="1" applyAlignment="1" applyProtection="1">
      <alignment horizontal="right"/>
      <protection hidden="1"/>
    </xf>
    <xf numFmtId="4" fontId="9" fillId="34" borderId="45" xfId="68" applyNumberFormat="1" applyFont="1" applyFill="1" applyBorder="1" applyAlignment="1" applyProtection="1">
      <alignment vertical="center"/>
      <protection hidden="1"/>
    </xf>
    <xf numFmtId="4" fontId="4" fillId="0" borderId="11" xfId="0" applyNumberFormat="1" applyFont="1" applyFill="1" applyBorder="1" applyAlignment="1" applyProtection="1">
      <alignment horizontal="right" vertical="center"/>
      <protection hidden="1"/>
    </xf>
    <xf numFmtId="4" fontId="4" fillId="0" borderId="11" xfId="0" applyNumberFormat="1" applyFont="1" applyFill="1" applyBorder="1" applyAlignment="1" applyProtection="1">
      <alignment horizontal="left" vertical="center" wrapText="1"/>
      <protection hidden="1"/>
    </xf>
    <xf numFmtId="4" fontId="4" fillId="0" borderId="36" xfId="0" applyNumberFormat="1" applyFont="1" applyFill="1" applyBorder="1" applyAlignment="1" applyProtection="1">
      <alignment horizontal="left" vertical="center" wrapText="1"/>
      <protection hidden="1"/>
    </xf>
    <xf numFmtId="4" fontId="4" fillId="0" borderId="11" xfId="68" applyNumberFormat="1" applyFont="1" applyFill="1" applyBorder="1" applyAlignment="1" applyProtection="1">
      <alignment horizontal="right" vertical="center"/>
      <protection hidden="1"/>
    </xf>
    <xf numFmtId="164" fontId="4" fillId="34" borderId="46" xfId="0" applyNumberFormat="1" applyFont="1" applyFill="1" applyBorder="1" applyAlignment="1" applyProtection="1">
      <alignment horizontal="center" vertical="top"/>
      <protection hidden="1"/>
    </xf>
    <xf numFmtId="49" fontId="4" fillId="34" borderId="0" xfId="0" applyNumberFormat="1" applyFont="1" applyFill="1" applyBorder="1" applyAlignment="1" applyProtection="1">
      <alignment horizontal="left" vertical="top"/>
      <protection hidden="1"/>
    </xf>
    <xf numFmtId="2" fontId="9" fillId="34" borderId="0" xfId="0" applyNumberFormat="1" applyFont="1" applyFill="1" applyBorder="1" applyAlignment="1" applyProtection="1">
      <alignment vertical="center" wrapText="1"/>
      <protection hidden="1"/>
    </xf>
    <xf numFmtId="2" fontId="4" fillId="34" borderId="0" xfId="0" applyNumberFormat="1" applyFont="1" applyFill="1" applyBorder="1" applyAlignment="1" applyProtection="1">
      <alignment horizontal="center" vertical="center"/>
      <protection hidden="1"/>
    </xf>
    <xf numFmtId="4" fontId="9" fillId="34" borderId="47" xfId="0" applyNumberFormat="1" applyFont="1" applyFill="1" applyBorder="1" applyAlignment="1" applyProtection="1">
      <alignment horizontal="right"/>
      <protection hidden="1"/>
    </xf>
    <xf numFmtId="4" fontId="9" fillId="34" borderId="48" xfId="68" applyNumberFormat="1" applyFont="1" applyFill="1" applyBorder="1" applyAlignment="1" applyProtection="1">
      <alignment vertical="center"/>
      <protection hidden="1"/>
    </xf>
    <xf numFmtId="0" fontId="4" fillId="0" borderId="16"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49" fontId="4" fillId="34" borderId="49" xfId="0" applyNumberFormat="1" applyFont="1" applyFill="1" applyBorder="1" applyAlignment="1" applyProtection="1">
      <alignment horizontal="left" vertical="top"/>
      <protection hidden="1"/>
    </xf>
    <xf numFmtId="2" fontId="9" fillId="34" borderId="50" xfId="0" applyNumberFormat="1" applyFont="1" applyFill="1" applyBorder="1" applyAlignment="1" applyProtection="1">
      <alignment vertical="center" wrapText="1"/>
      <protection hidden="1"/>
    </xf>
    <xf numFmtId="2" fontId="4" fillId="34" borderId="50" xfId="0" applyNumberFormat="1" applyFont="1" applyFill="1" applyBorder="1" applyAlignment="1" applyProtection="1">
      <alignment horizontal="center" vertical="center"/>
      <protection hidden="1"/>
    </xf>
    <xf numFmtId="0" fontId="4" fillId="0" borderId="11" xfId="0" applyFont="1" applyFill="1" applyBorder="1" applyAlignment="1" applyProtection="1">
      <alignment horizontal="left" vertical="top" wrapText="1"/>
      <protection hidden="1"/>
    </xf>
    <xf numFmtId="4" fontId="4" fillId="0" borderId="11" xfId="0" applyNumberFormat="1" applyFont="1" applyBorder="1" applyAlignment="1" applyProtection="1">
      <alignment horizontal="right" vertical="top"/>
      <protection hidden="1"/>
    </xf>
    <xf numFmtId="0" fontId="53" fillId="0" borderId="0" xfId="0" applyFont="1" applyAlignment="1" applyProtection="1">
      <alignment vertical="top"/>
      <protection hidden="1"/>
    </xf>
    <xf numFmtId="4" fontId="4" fillId="0" borderId="37" xfId="0" applyNumberFormat="1" applyFont="1" applyFill="1" applyBorder="1" applyAlignment="1" applyProtection="1">
      <alignment horizontal="center" vertical="top"/>
      <protection hidden="1"/>
    </xf>
    <xf numFmtId="4" fontId="14" fillId="3" borderId="45" xfId="0" applyNumberFormat="1" applyFont="1" applyFill="1" applyBorder="1" applyAlignment="1" applyProtection="1">
      <alignment/>
      <protection hidden="1"/>
    </xf>
    <xf numFmtId="164" fontId="4" fillId="16" borderId="51" xfId="0" applyNumberFormat="1" applyFont="1" applyFill="1" applyBorder="1" applyAlignment="1" applyProtection="1">
      <alignment horizontal="left" vertical="top"/>
      <protection hidden="1"/>
    </xf>
    <xf numFmtId="49" fontId="9" fillId="16" borderId="52" xfId="0" applyNumberFormat="1" applyFont="1" applyFill="1" applyBorder="1" applyAlignment="1" applyProtection="1">
      <alignment horizontal="left" vertical="top"/>
      <protection hidden="1"/>
    </xf>
    <xf numFmtId="0" fontId="9" fillId="16" borderId="52" xfId="0" applyFont="1" applyFill="1" applyBorder="1" applyAlignment="1" applyProtection="1">
      <alignment vertical="top" wrapText="1"/>
      <protection hidden="1"/>
    </xf>
    <xf numFmtId="165" fontId="4" fillId="16" borderId="52" xfId="0" applyNumberFormat="1" applyFont="1" applyFill="1" applyBorder="1" applyAlignment="1" applyProtection="1">
      <alignment horizontal="center" vertical="top"/>
      <protection hidden="1"/>
    </xf>
    <xf numFmtId="4" fontId="4" fillId="16" borderId="52" xfId="0" applyNumberFormat="1" applyFont="1" applyFill="1" applyBorder="1" applyAlignment="1" applyProtection="1">
      <alignment vertical="top"/>
      <protection hidden="1"/>
    </xf>
    <xf numFmtId="4" fontId="4" fillId="16" borderId="53" xfId="68" applyNumberFormat="1" applyFont="1" applyFill="1" applyBorder="1" applyAlignment="1" applyProtection="1">
      <alignment vertical="top"/>
      <protection hidden="1"/>
    </xf>
    <xf numFmtId="164" fontId="9" fillId="0" borderId="54" xfId="0" applyNumberFormat="1" applyFont="1" applyFill="1" applyBorder="1" applyAlignment="1" applyProtection="1">
      <alignment horizontal="center" vertical="center"/>
      <protection hidden="1"/>
    </xf>
    <xf numFmtId="1" fontId="9" fillId="0" borderId="55" xfId="0" applyNumberFormat="1" applyFont="1" applyFill="1" applyBorder="1" applyAlignment="1" applyProtection="1">
      <alignment horizontal="left" vertical="center"/>
      <protection hidden="1"/>
    </xf>
    <xf numFmtId="0" fontId="9" fillId="0" borderId="55" xfId="0" applyFont="1" applyFill="1" applyBorder="1" applyAlignment="1" applyProtection="1">
      <alignment vertical="center" wrapText="1"/>
      <protection hidden="1"/>
    </xf>
    <xf numFmtId="4" fontId="4" fillId="0" borderId="55" xfId="0" applyNumberFormat="1" applyFont="1" applyFill="1" applyBorder="1" applyAlignment="1" applyProtection="1">
      <alignment horizontal="center" vertical="center"/>
      <protection hidden="1"/>
    </xf>
    <xf numFmtId="0" fontId="4" fillId="0" borderId="55" xfId="0" applyFont="1" applyFill="1" applyBorder="1" applyAlignment="1" applyProtection="1">
      <alignment horizontal="center" vertical="center"/>
      <protection hidden="1"/>
    </xf>
    <xf numFmtId="4" fontId="4" fillId="0" borderId="55" xfId="0" applyNumberFormat="1" applyFont="1" applyFill="1" applyBorder="1" applyAlignment="1" applyProtection="1">
      <alignment vertical="center"/>
      <protection hidden="1"/>
    </xf>
    <xf numFmtId="4" fontId="4" fillId="0" borderId="56" xfId="69" applyNumberFormat="1" applyFont="1" applyFill="1" applyBorder="1" applyAlignment="1" applyProtection="1">
      <alignment vertical="center"/>
      <protection hidden="1"/>
    </xf>
    <xf numFmtId="164" fontId="9" fillId="0" borderId="57" xfId="0" applyNumberFormat="1" applyFont="1" applyFill="1" applyBorder="1" applyAlignment="1" applyProtection="1">
      <alignment horizontal="center" vertical="center"/>
      <protection hidden="1"/>
    </xf>
    <xf numFmtId="0" fontId="4" fillId="0" borderId="58" xfId="0" applyNumberFormat="1" applyFont="1" applyFill="1" applyBorder="1" applyAlignment="1" applyProtection="1">
      <alignment horizontal="left" vertical="center"/>
      <protection hidden="1"/>
    </xf>
    <xf numFmtId="0" fontId="4" fillId="0" borderId="58" xfId="0" applyFont="1" applyFill="1" applyBorder="1" applyAlignment="1" applyProtection="1">
      <alignment horizontal="left" vertical="center" wrapText="1"/>
      <protection hidden="1"/>
    </xf>
    <xf numFmtId="4" fontId="4" fillId="0" borderId="58" xfId="0" applyNumberFormat="1" applyFont="1" applyFill="1" applyBorder="1" applyAlignment="1" applyProtection="1">
      <alignment horizontal="center" vertical="center"/>
      <protection hidden="1"/>
    </xf>
    <xf numFmtId="0" fontId="4" fillId="0" borderId="58" xfId="0" applyFont="1" applyFill="1" applyBorder="1" applyAlignment="1" applyProtection="1">
      <alignment horizontal="center" vertical="center"/>
      <protection hidden="1"/>
    </xf>
    <xf numFmtId="4" fontId="4" fillId="0" borderId="58" xfId="0" applyNumberFormat="1" applyFont="1" applyFill="1" applyBorder="1" applyAlignment="1" applyProtection="1">
      <alignment horizontal="right" vertical="center" wrapText="1"/>
      <protection hidden="1"/>
    </xf>
    <xf numFmtId="164" fontId="9" fillId="0" borderId="59" xfId="0" applyNumberFormat="1" applyFont="1" applyFill="1" applyBorder="1" applyAlignment="1" applyProtection="1">
      <alignment horizontal="center" vertical="center"/>
      <protection hidden="1"/>
    </xf>
    <xf numFmtId="0" fontId="4" fillId="0" borderId="16" xfId="0" applyNumberFormat="1" applyFont="1" applyBorder="1" applyAlignment="1" applyProtection="1">
      <alignment horizontal="left" vertical="center"/>
      <protection hidden="1"/>
    </xf>
    <xf numFmtId="0" fontId="4" fillId="0" borderId="16" xfId="0" applyFont="1" applyBorder="1" applyAlignment="1" applyProtection="1">
      <alignment horizontal="left" vertical="center" wrapText="1"/>
      <protection hidden="1"/>
    </xf>
    <xf numFmtId="4" fontId="4" fillId="0" borderId="16" xfId="0" applyNumberFormat="1" applyFont="1" applyBorder="1" applyAlignment="1" applyProtection="1">
      <alignment horizontal="center" vertical="center" wrapText="1"/>
      <protection hidden="1"/>
    </xf>
    <xf numFmtId="0" fontId="4" fillId="0" borderId="16" xfId="0" applyNumberFormat="1" applyFont="1" applyBorder="1" applyAlignment="1" applyProtection="1">
      <alignment horizontal="center" vertical="center" wrapText="1"/>
      <protection hidden="1"/>
    </xf>
    <xf numFmtId="4" fontId="4" fillId="0" borderId="16" xfId="0" applyNumberFormat="1" applyFont="1" applyBorder="1" applyAlignment="1" applyProtection="1">
      <alignment horizontal="right" vertical="center" wrapText="1"/>
      <protection hidden="1"/>
    </xf>
    <xf numFmtId="4" fontId="4" fillId="0" borderId="60" xfId="69" applyNumberFormat="1" applyFont="1" applyFill="1" applyBorder="1" applyAlignment="1" applyProtection="1">
      <alignment vertical="center"/>
      <protection hidden="1"/>
    </xf>
    <xf numFmtId="164" fontId="11" fillId="0" borderId="57" xfId="0" applyNumberFormat="1" applyFont="1" applyFill="1" applyBorder="1" applyAlignment="1" applyProtection="1">
      <alignment horizontal="center" vertical="center"/>
      <protection hidden="1"/>
    </xf>
    <xf numFmtId="0" fontId="9" fillId="0" borderId="58" xfId="0" applyNumberFormat="1" applyFont="1" applyFill="1" applyBorder="1" applyAlignment="1" applyProtection="1">
      <alignment horizontal="left" vertical="center"/>
      <protection hidden="1"/>
    </xf>
    <xf numFmtId="0" fontId="9" fillId="0" borderId="58" xfId="0" applyFont="1" applyFill="1" applyBorder="1" applyAlignment="1" applyProtection="1">
      <alignment horizontal="left" vertical="center" wrapText="1"/>
      <protection hidden="1"/>
    </xf>
    <xf numFmtId="4" fontId="9" fillId="0" borderId="58" xfId="0" applyNumberFormat="1" applyFont="1" applyFill="1" applyBorder="1" applyAlignment="1" applyProtection="1">
      <alignment horizontal="center" vertical="center" wrapText="1"/>
      <protection hidden="1"/>
    </xf>
    <xf numFmtId="0" fontId="9" fillId="0" borderId="58" xfId="0" applyFont="1" applyFill="1" applyBorder="1" applyAlignment="1" applyProtection="1">
      <alignment horizontal="center" vertical="center" wrapText="1"/>
      <protection hidden="1"/>
    </xf>
    <xf numFmtId="4" fontId="9" fillId="0" borderId="58" xfId="69" applyNumberFormat="1" applyFont="1" applyFill="1" applyBorder="1" applyAlignment="1" applyProtection="1">
      <alignment vertical="center" wrapText="1"/>
      <protection hidden="1"/>
    </xf>
    <xf numFmtId="4" fontId="4" fillId="0" borderId="58" xfId="0" applyNumberFormat="1" applyFont="1" applyFill="1" applyBorder="1" applyAlignment="1" applyProtection="1">
      <alignment horizontal="center" vertical="center" wrapText="1"/>
      <protection hidden="1"/>
    </xf>
    <xf numFmtId="0" fontId="4" fillId="0" borderId="58" xfId="0" applyFont="1" applyFill="1" applyBorder="1" applyAlignment="1" applyProtection="1">
      <alignment horizontal="center" vertical="center" wrapText="1"/>
      <protection hidden="1"/>
    </xf>
    <xf numFmtId="4" fontId="4" fillId="0" borderId="58" xfId="69" applyNumberFormat="1" applyFont="1" applyFill="1" applyBorder="1" applyAlignment="1" applyProtection="1">
      <alignment vertical="center" wrapText="1"/>
      <protection hidden="1"/>
    </xf>
    <xf numFmtId="0" fontId="4" fillId="0" borderId="58" xfId="0" applyNumberFormat="1" applyFont="1" applyFill="1" applyBorder="1" applyAlignment="1" applyProtection="1">
      <alignment horizontal="center" vertical="center" wrapText="1"/>
      <protection hidden="1"/>
    </xf>
    <xf numFmtId="164" fontId="9" fillId="0" borderId="61" xfId="0" applyNumberFormat="1" applyFont="1" applyFill="1" applyBorder="1" applyAlignment="1" applyProtection="1">
      <alignment horizontal="center" vertical="center"/>
      <protection hidden="1"/>
    </xf>
    <xf numFmtId="0" fontId="4" fillId="0" borderId="62" xfId="0" applyNumberFormat="1" applyFont="1" applyFill="1" applyBorder="1" applyAlignment="1" applyProtection="1">
      <alignment horizontal="left" vertical="center"/>
      <protection hidden="1"/>
    </xf>
    <xf numFmtId="0" fontId="4" fillId="0" borderId="62" xfId="0" applyFont="1" applyFill="1" applyBorder="1" applyAlignment="1" applyProtection="1">
      <alignment horizontal="left" vertical="center" wrapText="1"/>
      <protection hidden="1"/>
    </xf>
    <xf numFmtId="4" fontId="4" fillId="0" borderId="62" xfId="0" applyNumberFormat="1" applyFont="1" applyFill="1" applyBorder="1" applyAlignment="1" applyProtection="1">
      <alignment horizontal="center" vertical="center" wrapText="1"/>
      <protection hidden="1"/>
    </xf>
    <xf numFmtId="0" fontId="4" fillId="0" borderId="62" xfId="0" applyFont="1" applyFill="1" applyBorder="1" applyAlignment="1" applyProtection="1">
      <alignment horizontal="center" vertical="center" wrapText="1"/>
      <protection hidden="1"/>
    </xf>
    <xf numFmtId="164" fontId="14" fillId="3" borderId="14" xfId="0" applyNumberFormat="1" applyFont="1" applyFill="1" applyBorder="1" applyAlignment="1" applyProtection="1">
      <alignment horizontal="center" vertical="center"/>
      <protection hidden="1"/>
    </xf>
    <xf numFmtId="0" fontId="13" fillId="3" borderId="50" xfId="0" applyFont="1" applyFill="1" applyBorder="1" applyAlignment="1" applyProtection="1">
      <alignment horizontal="left" vertical="center" wrapText="1"/>
      <protection hidden="1"/>
    </xf>
    <xf numFmtId="0" fontId="14" fillId="3" borderId="50" xfId="0" applyFont="1" applyFill="1" applyBorder="1" applyAlignment="1" applyProtection="1">
      <alignment horizontal="left" vertical="center" wrapText="1"/>
      <protection hidden="1"/>
    </xf>
    <xf numFmtId="4" fontId="15" fillId="3" borderId="50" xfId="69" applyNumberFormat="1" applyFont="1" applyFill="1" applyBorder="1" applyAlignment="1" applyProtection="1">
      <alignment horizontal="center" vertical="center" wrapText="1"/>
      <protection hidden="1"/>
    </xf>
    <xf numFmtId="0" fontId="13" fillId="3" borderId="63" xfId="0" applyFont="1" applyFill="1" applyBorder="1" applyAlignment="1" applyProtection="1">
      <alignment vertical="center" wrapText="1"/>
      <protection hidden="1"/>
    </xf>
    <xf numFmtId="0" fontId="9" fillId="37" borderId="11" xfId="0" applyFont="1" applyFill="1" applyBorder="1" applyAlignment="1" applyProtection="1">
      <alignment vertical="top" wrapText="1"/>
      <protection hidden="1"/>
    </xf>
    <xf numFmtId="0" fontId="55" fillId="0" borderId="0" xfId="0" applyFont="1" applyAlignment="1" applyProtection="1">
      <alignment/>
      <protection hidden="1"/>
    </xf>
    <xf numFmtId="4" fontId="4" fillId="0" borderId="11" xfId="0" applyNumberFormat="1" applyFont="1" applyBorder="1" applyAlignment="1" applyProtection="1">
      <alignment horizontal="center" vertical="top"/>
      <protection hidden="1"/>
    </xf>
    <xf numFmtId="4" fontId="4" fillId="0" borderId="36" xfId="0" applyNumberFormat="1" applyFont="1" applyBorder="1" applyAlignment="1" applyProtection="1">
      <alignment horizontal="right" vertical="top"/>
      <protection hidden="1"/>
    </xf>
    <xf numFmtId="0" fontId="4" fillId="0" borderId="11" xfId="53" applyFont="1" applyFill="1" applyBorder="1" applyAlignment="1" applyProtection="1">
      <alignment vertical="top" wrapText="1"/>
      <protection hidden="1"/>
    </xf>
    <xf numFmtId="4" fontId="4" fillId="0" borderId="11" xfId="59" applyNumberFormat="1" applyFont="1" applyFill="1" applyBorder="1" applyAlignment="1" applyProtection="1">
      <alignment horizontal="center" vertical="top"/>
      <protection hidden="1"/>
    </xf>
    <xf numFmtId="167" fontId="4" fillId="0" borderId="11" xfId="59" applyNumberFormat="1" applyFont="1" applyFill="1" applyBorder="1" applyAlignment="1" applyProtection="1">
      <alignment horizontal="center" vertical="top"/>
      <protection hidden="1"/>
    </xf>
    <xf numFmtId="167" fontId="4" fillId="0" borderId="11" xfId="59" applyNumberFormat="1" applyFont="1" applyFill="1" applyBorder="1" applyAlignment="1" applyProtection="1">
      <alignment horizontal="center" vertical="top" wrapText="1"/>
      <protection hidden="1"/>
    </xf>
    <xf numFmtId="0" fontId="4" fillId="0" borderId="11" xfId="53" applyFont="1" applyFill="1" applyBorder="1" applyAlignment="1" applyProtection="1">
      <alignment horizontal="left" vertical="top" wrapText="1"/>
      <protection hidden="1"/>
    </xf>
    <xf numFmtId="0" fontId="4" fillId="0" borderId="12" xfId="0" applyFont="1" applyBorder="1" applyAlignment="1" applyProtection="1">
      <alignment vertical="top"/>
      <protection hidden="1"/>
    </xf>
    <xf numFmtId="0" fontId="53" fillId="0" borderId="0" xfId="0" applyFont="1" applyBorder="1" applyAlignment="1" applyProtection="1">
      <alignment vertical="top"/>
      <protection hidden="1"/>
    </xf>
    <xf numFmtId="0" fontId="4" fillId="0" borderId="11" xfId="52" applyFont="1" applyFill="1" applyBorder="1" applyAlignment="1" applyProtection="1">
      <alignment horizontal="left" vertical="top" wrapText="1"/>
      <protection hidden="1"/>
    </xf>
    <xf numFmtId="40" fontId="4" fillId="0" borderId="11" xfId="68" applyFont="1" applyFill="1" applyBorder="1" applyAlignment="1" applyProtection="1">
      <alignment horizontal="center" vertical="top" wrapText="1"/>
      <protection hidden="1"/>
    </xf>
    <xf numFmtId="4" fontId="4" fillId="0" borderId="11" xfId="68" applyNumberFormat="1" applyFont="1" applyFill="1" applyBorder="1" applyAlignment="1" applyProtection="1">
      <alignment horizontal="center" vertical="top"/>
      <protection hidden="1"/>
    </xf>
    <xf numFmtId="0" fontId="55" fillId="0" borderId="0" xfId="0" applyFont="1" applyAlignment="1" applyProtection="1">
      <alignment vertical="top"/>
      <protection hidden="1"/>
    </xf>
    <xf numFmtId="0" fontId="4" fillId="0" borderId="0" xfId="0" applyFont="1" applyAlignment="1" applyProtection="1">
      <alignment vertical="top"/>
      <protection hidden="1"/>
    </xf>
    <xf numFmtId="0" fontId="4" fillId="0" borderId="12" xfId="0" applyFont="1" applyBorder="1" applyAlignment="1" applyProtection="1">
      <alignment horizontal="right" vertical="top"/>
      <protection hidden="1"/>
    </xf>
    <xf numFmtId="0" fontId="4" fillId="0" borderId="11" xfId="0" applyFont="1" applyBorder="1" applyAlignment="1" applyProtection="1">
      <alignment vertical="top" wrapText="1"/>
      <protection hidden="1"/>
    </xf>
    <xf numFmtId="0" fontId="53" fillId="0" borderId="0" xfId="53" applyFont="1" applyFill="1" applyBorder="1" applyAlignment="1" applyProtection="1">
      <alignment vertical="top"/>
      <protection hidden="1"/>
    </xf>
    <xf numFmtId="0" fontId="4" fillId="0" borderId="12" xfId="0" applyFont="1" applyBorder="1" applyAlignment="1" applyProtection="1">
      <alignment horizontal="justify" vertical="top"/>
      <protection hidden="1"/>
    </xf>
    <xf numFmtId="0" fontId="4" fillId="0" borderId="11" xfId="0" applyFont="1" applyFill="1" applyBorder="1" applyAlignment="1" applyProtection="1">
      <alignment horizontal="justify" vertical="top" wrapText="1"/>
      <protection hidden="1"/>
    </xf>
    <xf numFmtId="0" fontId="53" fillId="0" borderId="0" xfId="0" applyFont="1" applyBorder="1" applyAlignment="1" applyProtection="1">
      <alignment horizontal="justify" vertical="top"/>
      <protection hidden="1"/>
    </xf>
    <xf numFmtId="0" fontId="4" fillId="0" borderId="12" xfId="0" applyFont="1" applyFill="1" applyBorder="1" applyAlignment="1" applyProtection="1">
      <alignment horizontal="left" vertical="top" wrapText="1"/>
      <protection hidden="1"/>
    </xf>
    <xf numFmtId="4" fontId="4" fillId="0" borderId="11" xfId="0" applyNumberFormat="1" applyFont="1" applyFill="1" applyBorder="1" applyAlignment="1" applyProtection="1">
      <alignment horizontal="left" vertical="top" wrapText="1"/>
      <protection hidden="1"/>
    </xf>
    <xf numFmtId="0" fontId="4" fillId="0" borderId="11" xfId="0" applyFont="1" applyBorder="1" applyAlignment="1" applyProtection="1">
      <alignment wrapText="1"/>
      <protection hidden="1"/>
    </xf>
    <xf numFmtId="0" fontId="4" fillId="0" borderId="11" xfId="0" applyNumberFormat="1" applyFont="1" applyBorder="1" applyAlignment="1" applyProtection="1">
      <alignment horizontal="center"/>
      <protection hidden="1"/>
    </xf>
    <xf numFmtId="40" fontId="4" fillId="0" borderId="11" xfId="68" applyFont="1" applyFill="1" applyBorder="1" applyAlignment="1" applyProtection="1">
      <alignment horizontal="center" vertical="top"/>
      <protection hidden="1"/>
    </xf>
    <xf numFmtId="0" fontId="4" fillId="0" borderId="11" xfId="0" applyFont="1" applyBorder="1" applyAlignment="1" applyProtection="1">
      <alignment horizontal="justify" vertical="top" wrapText="1"/>
      <protection hidden="1"/>
    </xf>
    <xf numFmtId="0" fontId="4" fillId="0" borderId="11" xfId="0" applyFont="1" applyBorder="1" applyAlignment="1" applyProtection="1">
      <alignment horizontal="center" vertical="top"/>
      <protection hidden="1"/>
    </xf>
    <xf numFmtId="0" fontId="53" fillId="0" borderId="0" xfId="0" applyFont="1" applyAlignment="1" applyProtection="1">
      <alignment horizontal="justify" vertical="top"/>
      <protection hidden="1"/>
    </xf>
    <xf numFmtId="0" fontId="4" fillId="0" borderId="11" xfId="0" applyFont="1" applyBorder="1" applyAlignment="1" applyProtection="1">
      <alignment horizontal="justify" vertical="top"/>
      <protection hidden="1"/>
    </xf>
    <xf numFmtId="0" fontId="4" fillId="0" borderId="12" xfId="0" applyFont="1" applyFill="1" applyBorder="1" applyAlignment="1" applyProtection="1">
      <alignment horizontal="justify" vertical="top"/>
      <protection hidden="1"/>
    </xf>
    <xf numFmtId="0" fontId="4" fillId="0" borderId="11" xfId="51" applyFont="1" applyFill="1" applyBorder="1" applyAlignment="1" applyProtection="1">
      <alignment horizontal="justify" vertical="top" wrapText="1"/>
      <protection hidden="1"/>
    </xf>
    <xf numFmtId="0" fontId="53" fillId="0" borderId="0" xfId="0" applyFont="1" applyFill="1" applyAlignment="1" applyProtection="1">
      <alignment horizontal="justify" vertical="top"/>
      <protection hidden="1"/>
    </xf>
    <xf numFmtId="0" fontId="4" fillId="0" borderId="37" xfId="0" applyFont="1" applyFill="1" applyBorder="1" applyAlignment="1" applyProtection="1">
      <alignment vertical="top" wrapText="1"/>
      <protection hidden="1"/>
    </xf>
    <xf numFmtId="40" fontId="4" fillId="0" borderId="37" xfId="68" applyFont="1" applyFill="1" applyBorder="1" applyAlignment="1" applyProtection="1">
      <alignment horizontal="center" vertical="top"/>
      <protection hidden="1"/>
    </xf>
    <xf numFmtId="0" fontId="4" fillId="2" borderId="64" xfId="0" applyFont="1" applyFill="1" applyBorder="1" applyAlignment="1" applyProtection="1">
      <alignment horizontal="justify" vertical="top"/>
      <protection hidden="1"/>
    </xf>
    <xf numFmtId="1" fontId="4" fillId="2" borderId="65" xfId="0" applyNumberFormat="1" applyFont="1" applyFill="1" applyBorder="1" applyAlignment="1" applyProtection="1">
      <alignment horizontal="left" vertical="top"/>
      <protection hidden="1"/>
    </xf>
    <xf numFmtId="0" fontId="9" fillId="2" borderId="65" xfId="0" applyFont="1" applyFill="1" applyBorder="1" applyAlignment="1" applyProtection="1">
      <alignment horizontal="justify" vertical="top" wrapText="1"/>
      <protection hidden="1"/>
    </xf>
    <xf numFmtId="4" fontId="4" fillId="2" borderId="65" xfId="0" applyNumberFormat="1" applyFont="1" applyFill="1" applyBorder="1" applyAlignment="1" applyProtection="1">
      <alignment horizontal="center" vertical="top"/>
      <protection hidden="1"/>
    </xf>
    <xf numFmtId="0" fontId="4" fillId="2" borderId="65" xfId="0" applyFont="1" applyFill="1" applyBorder="1" applyAlignment="1" applyProtection="1">
      <alignment horizontal="center" vertical="top"/>
      <protection hidden="1"/>
    </xf>
    <xf numFmtId="4" fontId="4" fillId="2" borderId="65" xfId="0" applyNumberFormat="1" applyFont="1" applyFill="1" applyBorder="1" applyAlignment="1" applyProtection="1">
      <alignment horizontal="right" vertical="top"/>
      <protection hidden="1"/>
    </xf>
    <xf numFmtId="4" fontId="9" fillId="2" borderId="66" xfId="68" applyNumberFormat="1" applyFont="1" applyFill="1" applyBorder="1" applyAlignment="1" applyProtection="1">
      <alignment horizontal="right" vertical="top"/>
      <protection hidden="1"/>
    </xf>
    <xf numFmtId="4" fontId="55" fillId="0" borderId="0" xfId="0" applyNumberFormat="1" applyFont="1" applyAlignment="1" applyProtection="1">
      <alignment vertical="top"/>
      <protection hidden="1"/>
    </xf>
    <xf numFmtId="0" fontId="55" fillId="0" borderId="0" xfId="0" applyFont="1" applyBorder="1" applyAlignment="1" applyProtection="1">
      <alignment vertical="top"/>
      <protection hidden="1"/>
    </xf>
    <xf numFmtId="0" fontId="4" fillId="0" borderId="0" xfId="0" applyFont="1" applyBorder="1" applyAlignment="1" applyProtection="1">
      <alignment vertical="top"/>
      <protection hidden="1"/>
    </xf>
    <xf numFmtId="0" fontId="9" fillId="0" borderId="11" xfId="0" applyFont="1" applyBorder="1" applyAlignment="1" applyProtection="1">
      <alignment vertical="top" wrapText="1"/>
      <protection hidden="1"/>
    </xf>
    <xf numFmtId="0" fontId="4" fillId="0" borderId="11" xfId="0" applyNumberFormat="1" applyFont="1" applyFill="1" applyBorder="1" applyAlignment="1" applyProtection="1">
      <alignment horizontal="left" vertical="top" wrapText="1"/>
      <protection hidden="1"/>
    </xf>
    <xf numFmtId="0" fontId="54" fillId="0" borderId="0" xfId="0" applyFont="1" applyAlignment="1" applyProtection="1">
      <alignment horizontal="left" vertical="top"/>
      <protection hidden="1"/>
    </xf>
    <xf numFmtId="164" fontId="4" fillId="0" borderId="12" xfId="0" applyNumberFormat="1" applyFont="1" applyFill="1" applyBorder="1" applyAlignment="1" applyProtection="1">
      <alignment horizontal="justify" vertical="top"/>
      <protection hidden="1"/>
    </xf>
    <xf numFmtId="0" fontId="54" fillId="0" borderId="0" xfId="0" applyFont="1" applyFill="1" applyBorder="1" applyAlignment="1" applyProtection="1">
      <alignment horizontal="center" vertical="top"/>
      <protection hidden="1"/>
    </xf>
    <xf numFmtId="0" fontId="4" fillId="38" borderId="11" xfId="0" applyFont="1" applyFill="1" applyBorder="1" applyAlignment="1" applyProtection="1">
      <alignment vertical="top" wrapText="1"/>
      <protection hidden="1"/>
    </xf>
    <xf numFmtId="0" fontId="4" fillId="0" borderId="11" xfId="0" applyFont="1" applyBorder="1" applyAlignment="1" applyProtection="1">
      <alignment vertical="top"/>
      <protection hidden="1"/>
    </xf>
    <xf numFmtId="164" fontId="4" fillId="2" borderId="64" xfId="0" applyNumberFormat="1" applyFont="1" applyFill="1" applyBorder="1" applyAlignment="1" applyProtection="1">
      <alignment horizontal="justify" vertical="top"/>
      <protection hidden="1"/>
    </xf>
    <xf numFmtId="0" fontId="4" fillId="0" borderId="13" xfId="0" applyFont="1" applyBorder="1" applyAlignment="1" applyProtection="1">
      <alignment horizontal="justify" vertical="top"/>
      <protection hidden="1"/>
    </xf>
    <xf numFmtId="164" fontId="4" fillId="2" borderId="67" xfId="0" applyNumberFormat="1" applyFont="1" applyFill="1" applyBorder="1" applyAlignment="1" applyProtection="1">
      <alignment horizontal="justify" vertical="top"/>
      <protection hidden="1"/>
    </xf>
    <xf numFmtId="1" fontId="4" fillId="2" borderId="44" xfId="0" applyNumberFormat="1" applyFont="1" applyFill="1" applyBorder="1" applyAlignment="1" applyProtection="1">
      <alignment horizontal="left" vertical="top"/>
      <protection hidden="1"/>
    </xf>
    <xf numFmtId="0" fontId="9" fillId="2" borderId="44" xfId="0" applyFont="1" applyFill="1" applyBorder="1" applyAlignment="1" applyProtection="1">
      <alignment horizontal="justify" vertical="top" wrapText="1"/>
      <protection hidden="1"/>
    </xf>
    <xf numFmtId="4" fontId="4" fillId="2" borderId="44" xfId="0" applyNumberFormat="1" applyFont="1" applyFill="1" applyBorder="1" applyAlignment="1" applyProtection="1">
      <alignment horizontal="center" vertical="top"/>
      <protection hidden="1"/>
    </xf>
    <xf numFmtId="0" fontId="4" fillId="2" borderId="44" xfId="0" applyFont="1" applyFill="1" applyBorder="1" applyAlignment="1" applyProtection="1">
      <alignment horizontal="center" vertical="top"/>
      <protection hidden="1"/>
    </xf>
    <xf numFmtId="4" fontId="4" fillId="2" borderId="44" xfId="0" applyNumberFormat="1" applyFont="1" applyFill="1" applyBorder="1" applyAlignment="1" applyProtection="1">
      <alignment horizontal="right" vertical="top"/>
      <protection hidden="1"/>
    </xf>
    <xf numFmtId="4" fontId="9" fillId="2" borderId="45" xfId="68" applyNumberFormat="1" applyFont="1" applyFill="1" applyBorder="1" applyAlignment="1" applyProtection="1">
      <alignment horizontal="right" vertical="top"/>
      <protection hidden="1"/>
    </xf>
    <xf numFmtId="164" fontId="4" fillId="4" borderId="33" xfId="0" applyNumberFormat="1" applyFont="1" applyFill="1" applyBorder="1" applyAlignment="1" applyProtection="1">
      <alignment horizontal="left" vertical="top"/>
      <protection hidden="1"/>
    </xf>
    <xf numFmtId="0" fontId="4" fillId="0" borderId="37" xfId="0" applyFont="1" applyFill="1" applyBorder="1" applyAlignment="1" applyProtection="1">
      <alignment horizontal="center" vertical="top"/>
      <protection hidden="1"/>
    </xf>
    <xf numFmtId="4" fontId="14" fillId="3" borderId="44" xfId="0" applyNumberFormat="1" applyFont="1" applyFill="1" applyBorder="1" applyAlignment="1" applyProtection="1">
      <alignment horizontal="right"/>
      <protection hidden="1"/>
    </xf>
    <xf numFmtId="4" fontId="14" fillId="3" borderId="45" xfId="0" applyNumberFormat="1" applyFont="1" applyFill="1" applyBorder="1" applyAlignment="1" applyProtection="1">
      <alignment horizontal="right"/>
      <protection hidden="1"/>
    </xf>
    <xf numFmtId="0" fontId="56" fillId="0" borderId="0" xfId="0" applyFont="1" applyAlignment="1" applyProtection="1">
      <alignment/>
      <protection hidden="1"/>
    </xf>
    <xf numFmtId="0" fontId="14" fillId="0" borderId="0" xfId="0" applyFont="1" applyAlignment="1" applyProtection="1">
      <alignment/>
      <protection hidden="1"/>
    </xf>
    <xf numFmtId="0" fontId="14" fillId="35" borderId="39" xfId="0" applyFont="1" applyFill="1" applyBorder="1" applyAlignment="1" applyProtection="1">
      <alignment/>
      <protection hidden="1"/>
    </xf>
    <xf numFmtId="1" fontId="14" fillId="35" borderId="40" xfId="0" applyNumberFormat="1" applyFont="1" applyFill="1" applyBorder="1" applyAlignment="1" applyProtection="1">
      <alignment horizontal="left"/>
      <protection hidden="1"/>
    </xf>
    <xf numFmtId="0" fontId="14" fillId="35" borderId="40" xfId="0" applyFont="1" applyFill="1" applyBorder="1" applyAlignment="1" applyProtection="1">
      <alignment/>
      <protection hidden="1"/>
    </xf>
    <xf numFmtId="165" fontId="14" fillId="35" borderId="40" xfId="0" applyNumberFormat="1" applyFont="1" applyFill="1" applyBorder="1" applyAlignment="1" applyProtection="1">
      <alignment horizontal="center"/>
      <protection hidden="1"/>
    </xf>
    <xf numFmtId="4" fontId="9" fillId="0" borderId="16" xfId="68" applyNumberFormat="1" applyFont="1" applyFill="1" applyBorder="1" applyAlignment="1" applyProtection="1">
      <alignment horizontal="right" vertical="center"/>
      <protection hidden="1"/>
    </xf>
    <xf numFmtId="0" fontId="4" fillId="0" borderId="13" xfId="0" applyFont="1" applyFill="1" applyBorder="1" applyAlignment="1" applyProtection="1">
      <alignment horizontal="left" wrapText="1"/>
      <protection hidden="1"/>
    </xf>
    <xf numFmtId="0" fontId="13" fillId="35" borderId="67" xfId="0" applyFont="1" applyFill="1" applyBorder="1" applyAlignment="1" applyProtection="1">
      <alignment horizontal="left"/>
      <protection hidden="1"/>
    </xf>
    <xf numFmtId="49" fontId="13" fillId="35" borderId="44" xfId="0" applyNumberFormat="1" applyFont="1" applyFill="1" applyBorder="1" applyAlignment="1" applyProtection="1">
      <alignment horizontal="left"/>
      <protection hidden="1"/>
    </xf>
    <xf numFmtId="0" fontId="14" fillId="35" borderId="44" xfId="0" applyFont="1" applyFill="1" applyBorder="1" applyAlignment="1" applyProtection="1">
      <alignment horizontal="left"/>
      <protection hidden="1"/>
    </xf>
    <xf numFmtId="165" fontId="13" fillId="35" borderId="44" xfId="0" applyNumberFormat="1" applyFont="1" applyFill="1" applyBorder="1" applyAlignment="1" applyProtection="1">
      <alignment horizontal="center"/>
      <protection hidden="1"/>
    </xf>
    <xf numFmtId="165" fontId="13" fillId="35" borderId="44" xfId="0" applyNumberFormat="1" applyFont="1" applyFill="1" applyBorder="1" applyAlignment="1" applyProtection="1">
      <alignment/>
      <protection hidden="1"/>
    </xf>
    <xf numFmtId="4" fontId="14" fillId="35" borderId="44" xfId="0" applyNumberFormat="1" applyFont="1" applyFill="1" applyBorder="1" applyAlignment="1" applyProtection="1">
      <alignment/>
      <protection hidden="1"/>
    </xf>
    <xf numFmtId="4" fontId="14" fillId="35" borderId="45" xfId="0" applyNumberFormat="1" applyFont="1" applyFill="1" applyBorder="1" applyAlignment="1" applyProtection="1">
      <alignment/>
      <protection hidden="1"/>
    </xf>
    <xf numFmtId="0" fontId="13" fillId="0" borderId="0" xfId="0" applyFont="1" applyAlignment="1" applyProtection="1">
      <alignment/>
      <protection hidden="1"/>
    </xf>
    <xf numFmtId="0" fontId="4" fillId="0" borderId="0" xfId="0" applyFont="1" applyFill="1" applyAlignment="1" applyProtection="1">
      <alignment horizontal="left" wrapText="1"/>
      <protection hidden="1"/>
    </xf>
    <xf numFmtId="49" fontId="4" fillId="0" borderId="0" xfId="0" applyNumberFormat="1" applyFont="1" applyFill="1" applyAlignment="1" applyProtection="1">
      <alignment horizontal="left" vertical="center" wrapText="1"/>
      <protection hidden="1"/>
    </xf>
    <xf numFmtId="0" fontId="4" fillId="0" borderId="0" xfId="0" applyFont="1" applyFill="1" applyAlignment="1" applyProtection="1">
      <alignment vertical="center" wrapText="1"/>
      <protection hidden="1"/>
    </xf>
    <xf numFmtId="165" fontId="4" fillId="0" borderId="0" xfId="0" applyNumberFormat="1" applyFont="1" applyFill="1" applyAlignment="1" applyProtection="1">
      <alignment horizontal="center" vertical="center" wrapText="1"/>
      <protection hidden="1"/>
    </xf>
    <xf numFmtId="165" fontId="4" fillId="0" borderId="0" xfId="0" applyNumberFormat="1" applyFont="1" applyFill="1" applyAlignment="1" applyProtection="1">
      <alignment vertical="center" wrapText="1"/>
      <protection hidden="1"/>
    </xf>
    <xf numFmtId="4" fontId="4" fillId="0" borderId="0" xfId="0" applyNumberFormat="1" applyFont="1" applyFill="1" applyAlignment="1" applyProtection="1">
      <alignment vertical="center" wrapText="1"/>
      <protection hidden="1"/>
    </xf>
    <xf numFmtId="4" fontId="4" fillId="0" borderId="11" xfId="0" applyNumberFormat="1" applyFont="1" applyFill="1" applyBorder="1" applyAlignment="1" applyProtection="1">
      <alignment vertical="center" wrapText="1"/>
      <protection locked="0"/>
    </xf>
    <xf numFmtId="0" fontId="4" fillId="0" borderId="37" xfId="0" applyFont="1" applyFill="1" applyBorder="1" applyAlignment="1" applyProtection="1">
      <alignment horizontal="left" vertical="top" wrapText="1"/>
      <protection hidden="1"/>
    </xf>
    <xf numFmtId="4" fontId="4" fillId="0" borderId="0" xfId="0" applyNumberFormat="1" applyFont="1" applyAlignment="1" applyProtection="1">
      <alignment vertical="center" wrapText="1"/>
      <protection hidden="1"/>
    </xf>
    <xf numFmtId="4" fontId="4" fillId="0" borderId="0" xfId="0" applyNumberFormat="1" applyFont="1" applyAlignment="1" applyProtection="1">
      <alignment wrapText="1"/>
      <protection hidden="1"/>
    </xf>
    <xf numFmtId="4" fontId="4" fillId="0" borderId="0" xfId="0" applyNumberFormat="1" applyFont="1" applyFill="1" applyBorder="1" applyAlignment="1" applyProtection="1">
      <alignment wrapText="1"/>
      <protection hidden="1"/>
    </xf>
    <xf numFmtId="4" fontId="4" fillId="0" borderId="0" xfId="0" applyNumberFormat="1" applyFont="1" applyAlignment="1" applyProtection="1">
      <alignment/>
      <protection hidden="1"/>
    </xf>
    <xf numFmtId="4" fontId="4" fillId="0" borderId="0" xfId="0" applyNumberFormat="1" applyFont="1" applyFill="1" applyAlignment="1" applyProtection="1">
      <alignment vertical="top"/>
      <protection hidden="1"/>
    </xf>
    <xf numFmtId="4" fontId="53" fillId="0" borderId="0" xfId="0" applyNumberFormat="1" applyFont="1" applyAlignment="1" applyProtection="1">
      <alignment vertical="top"/>
      <protection hidden="1"/>
    </xf>
    <xf numFmtId="4" fontId="14" fillId="0" borderId="0" xfId="0" applyNumberFormat="1" applyFont="1" applyFill="1" applyAlignment="1" applyProtection="1">
      <alignment/>
      <protection hidden="1"/>
    </xf>
    <xf numFmtId="4" fontId="9" fillId="0" borderId="16" xfId="0" applyNumberFormat="1" applyFont="1" applyFill="1" applyBorder="1" applyAlignment="1" applyProtection="1">
      <alignment vertical="center"/>
      <protection hidden="1"/>
    </xf>
    <xf numFmtId="4" fontId="4" fillId="0" borderId="16" xfId="0" applyNumberFormat="1" applyFont="1" applyBorder="1" applyAlignment="1" applyProtection="1">
      <alignment horizontal="left" vertical="center"/>
      <protection hidden="1"/>
    </xf>
    <xf numFmtId="4" fontId="11" fillId="0" borderId="16" xfId="0" applyNumberFormat="1" applyFont="1" applyFill="1" applyBorder="1" applyAlignment="1" applyProtection="1">
      <alignment vertical="center"/>
      <protection hidden="1"/>
    </xf>
    <xf numFmtId="4" fontId="14" fillId="0" borderId="16" xfId="0" applyNumberFormat="1" applyFont="1" applyFill="1" applyBorder="1" applyAlignment="1" applyProtection="1">
      <alignment vertical="center"/>
      <protection hidden="1"/>
    </xf>
    <xf numFmtId="4" fontId="55" fillId="0" borderId="0" xfId="0" applyNumberFormat="1" applyFont="1" applyAlignment="1" applyProtection="1">
      <alignment/>
      <protection hidden="1"/>
    </xf>
    <xf numFmtId="4" fontId="53" fillId="0" borderId="0" xfId="0" applyNumberFormat="1" applyFont="1" applyFill="1" applyAlignment="1" applyProtection="1">
      <alignment vertical="top"/>
      <protection hidden="1"/>
    </xf>
    <xf numFmtId="4" fontId="53" fillId="0" borderId="0" xfId="0" applyNumberFormat="1" applyFont="1" applyBorder="1" applyAlignment="1" applyProtection="1">
      <alignment vertical="top"/>
      <protection hidden="1"/>
    </xf>
    <xf numFmtId="4" fontId="53" fillId="0" borderId="0" xfId="53" applyNumberFormat="1" applyFont="1" applyFill="1" applyBorder="1" applyAlignment="1" applyProtection="1">
      <alignment vertical="top"/>
      <protection hidden="1"/>
    </xf>
    <xf numFmtId="4" fontId="53" fillId="0" borderId="0" xfId="0" applyNumberFormat="1" applyFont="1" applyBorder="1" applyAlignment="1" applyProtection="1">
      <alignment horizontal="justify" vertical="top"/>
      <protection hidden="1"/>
    </xf>
    <xf numFmtId="4" fontId="53" fillId="0" borderId="0" xfId="0" applyNumberFormat="1" applyFont="1" applyFill="1" applyBorder="1" applyAlignment="1" applyProtection="1">
      <alignment vertical="top"/>
      <protection hidden="1"/>
    </xf>
    <xf numFmtId="4" fontId="53" fillId="0" borderId="0" xfId="0" applyNumberFormat="1" applyFont="1" applyAlignment="1" applyProtection="1">
      <alignment horizontal="justify" vertical="top"/>
      <protection hidden="1"/>
    </xf>
    <xf numFmtId="4" fontId="53" fillId="0" borderId="0" xfId="0" applyNumberFormat="1" applyFont="1" applyFill="1" applyAlignment="1" applyProtection="1">
      <alignment horizontal="justify" vertical="top"/>
      <protection hidden="1"/>
    </xf>
    <xf numFmtId="4" fontId="55" fillId="0" borderId="0" xfId="0" applyNumberFormat="1" applyFont="1" applyBorder="1" applyAlignment="1" applyProtection="1">
      <alignment vertical="top"/>
      <protection hidden="1"/>
    </xf>
    <xf numFmtId="4" fontId="54" fillId="0" borderId="0" xfId="0" applyNumberFormat="1" applyFont="1" applyBorder="1" applyAlignment="1" applyProtection="1">
      <alignment vertical="top"/>
      <protection hidden="1"/>
    </xf>
    <xf numFmtId="4" fontId="54" fillId="0" borderId="0" xfId="0" applyNumberFormat="1" applyFont="1" applyAlignment="1" applyProtection="1">
      <alignment horizontal="left" vertical="top"/>
      <protection hidden="1"/>
    </xf>
    <xf numFmtId="4" fontId="54" fillId="0" borderId="0" xfId="0" applyNumberFormat="1" applyFont="1" applyFill="1" applyBorder="1" applyAlignment="1" applyProtection="1">
      <alignment horizontal="center" vertical="top"/>
      <protection hidden="1"/>
    </xf>
    <xf numFmtId="4" fontId="56" fillId="0" borderId="0" xfId="0" applyNumberFormat="1" applyFont="1" applyAlignment="1" applyProtection="1">
      <alignment/>
      <protection hidden="1"/>
    </xf>
    <xf numFmtId="4" fontId="13" fillId="0" borderId="0" xfId="0" applyNumberFormat="1" applyFont="1" applyFill="1" applyAlignment="1" applyProtection="1">
      <alignment/>
      <protection hidden="1"/>
    </xf>
    <xf numFmtId="4" fontId="9" fillId="0" borderId="0" xfId="0" applyNumberFormat="1" applyFont="1" applyAlignment="1" applyProtection="1">
      <alignment/>
      <protection hidden="1"/>
    </xf>
    <xf numFmtId="4" fontId="9" fillId="0" borderId="0" xfId="0" applyNumberFormat="1" applyFont="1" applyAlignment="1" applyProtection="1">
      <alignment wrapText="1"/>
      <protection hidden="1"/>
    </xf>
    <xf numFmtId="4" fontId="13" fillId="0" borderId="0" xfId="0" applyNumberFormat="1" applyFont="1" applyAlignment="1" applyProtection="1">
      <alignment/>
      <protection hidden="1"/>
    </xf>
    <xf numFmtId="4" fontId="4" fillId="0" borderId="11" xfId="0" applyNumberFormat="1" applyFont="1" applyFill="1" applyBorder="1" applyAlignment="1" applyProtection="1">
      <alignment horizontal="center" vertical="center"/>
      <protection hidden="1"/>
    </xf>
    <xf numFmtId="0" fontId="4" fillId="0" borderId="37" xfId="0" applyNumberFormat="1" applyFont="1" applyFill="1" applyBorder="1" applyAlignment="1" applyProtection="1">
      <alignment horizontal="right" vertical="center" wrapText="1"/>
      <protection hidden="1"/>
    </xf>
    <xf numFmtId="4" fontId="17" fillId="0" borderId="0" xfId="0" applyNumberFormat="1" applyFont="1" applyAlignment="1" applyProtection="1">
      <alignment/>
      <protection hidden="1"/>
    </xf>
    <xf numFmtId="0" fontId="4" fillId="0" borderId="11" xfId="0" applyFont="1" applyFill="1" applyBorder="1" applyAlignment="1" applyProtection="1">
      <alignment horizontal="left" vertical="center" wrapText="1"/>
      <protection hidden="1"/>
    </xf>
    <xf numFmtId="4" fontId="9" fillId="35" borderId="26" xfId="0" applyNumberFormat="1" applyFont="1" applyFill="1" applyBorder="1" applyAlignment="1" applyProtection="1">
      <alignment horizontal="center" vertical="center" wrapText="1"/>
      <protection hidden="1"/>
    </xf>
    <xf numFmtId="0" fontId="4" fillId="0" borderId="11" xfId="0" applyFont="1" applyFill="1" applyBorder="1" applyAlignment="1" applyProtection="1">
      <alignment horizontal="left" vertical="center" wrapText="1"/>
      <protection hidden="1"/>
    </xf>
    <xf numFmtId="2" fontId="9" fillId="0" borderId="11" xfId="0" applyNumberFormat="1" applyFont="1" applyFill="1" applyBorder="1" applyAlignment="1" applyProtection="1">
      <alignment horizontal="left" vertical="center" wrapText="1"/>
      <protection hidden="1"/>
    </xf>
    <xf numFmtId="2" fontId="9" fillId="0" borderId="36" xfId="0" applyNumberFormat="1" applyFont="1" applyFill="1" applyBorder="1" applyAlignment="1" applyProtection="1">
      <alignment horizontal="left" vertical="center" wrapText="1"/>
      <protection hidden="1"/>
    </xf>
    <xf numFmtId="49" fontId="4" fillId="0" borderId="37" xfId="0" applyNumberFormat="1" applyFont="1" applyFill="1" applyBorder="1" applyAlignment="1" applyProtection="1">
      <alignment horizontal="left" vertical="center"/>
      <protection hidden="1"/>
    </xf>
    <xf numFmtId="0" fontId="4" fillId="0" borderId="0" xfId="0" applyFont="1" applyFill="1" applyAlignment="1" applyProtection="1">
      <alignment wrapText="1"/>
      <protection hidden="1"/>
    </xf>
    <xf numFmtId="0" fontId="4" fillId="0" borderId="0" xfId="0" applyFont="1" applyFill="1" applyBorder="1" applyAlignment="1" applyProtection="1">
      <alignment/>
      <protection hidden="1"/>
    </xf>
    <xf numFmtId="0" fontId="53" fillId="0" borderId="0" xfId="0" applyFont="1" applyFill="1" applyAlignment="1" applyProtection="1">
      <alignment horizontal="left" vertical="top"/>
      <protection hidden="1"/>
    </xf>
    <xf numFmtId="0" fontId="55" fillId="0" borderId="0" xfId="0" applyFont="1" applyFill="1" applyAlignment="1" applyProtection="1">
      <alignment/>
      <protection hidden="1"/>
    </xf>
    <xf numFmtId="0" fontId="55" fillId="0" borderId="0" xfId="0" applyFont="1" applyFill="1" applyAlignment="1" applyProtection="1">
      <alignment vertical="top"/>
      <protection hidden="1"/>
    </xf>
    <xf numFmtId="0" fontId="53" fillId="0" borderId="0" xfId="0" applyFont="1" applyFill="1" applyBorder="1" applyAlignment="1" applyProtection="1">
      <alignment horizontal="justify" vertical="top"/>
      <protection hidden="1"/>
    </xf>
    <xf numFmtId="4" fontId="55" fillId="0" borderId="0" xfId="0" applyNumberFormat="1" applyFont="1" applyFill="1" applyAlignment="1" applyProtection="1">
      <alignment vertical="top"/>
      <protection hidden="1"/>
    </xf>
    <xf numFmtId="40" fontId="54" fillId="0" borderId="0" xfId="0" applyNumberFormat="1" applyFont="1" applyFill="1" applyBorder="1" applyAlignment="1" applyProtection="1">
      <alignment vertical="top"/>
      <protection hidden="1"/>
    </xf>
    <xf numFmtId="0" fontId="54" fillId="0" borderId="0" xfId="0" applyFont="1" applyFill="1" applyAlignment="1" applyProtection="1">
      <alignment horizontal="left" vertical="top"/>
      <protection hidden="1"/>
    </xf>
    <xf numFmtId="168" fontId="56" fillId="0" borderId="0" xfId="0" applyNumberFormat="1" applyFont="1" applyFill="1" applyAlignment="1" applyProtection="1">
      <alignment/>
      <protection hidden="1"/>
    </xf>
    <xf numFmtId="4" fontId="4" fillId="0" borderId="11" xfId="68" applyNumberFormat="1" applyFont="1" applyFill="1" applyBorder="1" applyAlignment="1" applyProtection="1">
      <alignment horizontal="center" vertical="center"/>
      <protection hidden="1"/>
    </xf>
    <xf numFmtId="40" fontId="4" fillId="0" borderId="11" xfId="68" applyNumberFormat="1" applyFont="1" applyFill="1" applyBorder="1" applyAlignment="1" applyProtection="1">
      <alignment horizontal="center" vertical="center"/>
      <protection hidden="1"/>
    </xf>
    <xf numFmtId="4" fontId="4" fillId="0" borderId="11" xfId="0" applyNumberFormat="1" applyFont="1" applyFill="1" applyBorder="1" applyAlignment="1" applyProtection="1">
      <alignment vertical="center"/>
      <protection locked="0"/>
    </xf>
    <xf numFmtId="4" fontId="4" fillId="0" borderId="11" xfId="0" applyNumberFormat="1" applyFont="1" applyFill="1" applyBorder="1" applyAlignment="1" applyProtection="1">
      <alignment horizontal="right" vertical="center"/>
      <protection locked="0"/>
    </xf>
    <xf numFmtId="4" fontId="4" fillId="0" borderId="0" xfId="0" applyNumberFormat="1" applyFont="1" applyFill="1" applyBorder="1" applyAlignment="1" applyProtection="1">
      <alignment/>
      <protection hidden="1"/>
    </xf>
    <xf numFmtId="0" fontId="4" fillId="0" borderId="68" xfId="0" applyFont="1" applyFill="1" applyBorder="1" applyAlignment="1" applyProtection="1">
      <alignment/>
      <protection hidden="1"/>
    </xf>
    <xf numFmtId="0" fontId="4" fillId="0" borderId="69" xfId="0" applyFont="1" applyFill="1" applyBorder="1" applyAlignment="1" applyProtection="1">
      <alignment/>
      <protection hidden="1"/>
    </xf>
    <xf numFmtId="49" fontId="4" fillId="0" borderId="70" xfId="0" applyNumberFormat="1" applyFont="1" applyFill="1" applyBorder="1" applyAlignment="1" applyProtection="1">
      <alignment horizontal="left" vertical="top"/>
      <protection hidden="1"/>
    </xf>
    <xf numFmtId="2" fontId="4" fillId="0" borderId="55" xfId="0" applyNumberFormat="1" applyFont="1" applyFill="1" applyBorder="1" applyAlignment="1" applyProtection="1">
      <alignment vertical="center" wrapText="1"/>
      <protection hidden="1"/>
    </xf>
    <xf numFmtId="2" fontId="4" fillId="0" borderId="55" xfId="0" applyNumberFormat="1" applyFont="1" applyFill="1" applyBorder="1" applyAlignment="1" applyProtection="1">
      <alignment horizontal="center" vertical="center"/>
      <protection hidden="1"/>
    </xf>
    <xf numFmtId="4" fontId="4" fillId="0" borderId="71" xfId="68" applyNumberFormat="1" applyFont="1" applyFill="1" applyBorder="1" applyAlignment="1" applyProtection="1">
      <alignment vertical="center"/>
      <protection hidden="1"/>
    </xf>
    <xf numFmtId="2" fontId="4" fillId="0" borderId="72" xfId="0" applyNumberFormat="1" applyFont="1" applyFill="1" applyBorder="1" applyAlignment="1" applyProtection="1">
      <alignment vertical="center" wrapText="1"/>
      <protection hidden="1"/>
    </xf>
    <xf numFmtId="2" fontId="4" fillId="0" borderId="72" xfId="0" applyNumberFormat="1" applyFont="1" applyFill="1" applyBorder="1" applyAlignment="1" applyProtection="1">
      <alignment horizontal="center" vertical="center"/>
      <protection hidden="1"/>
    </xf>
    <xf numFmtId="4" fontId="4" fillId="0" borderId="73" xfId="68" applyNumberFormat="1" applyFont="1" applyFill="1" applyBorder="1" applyAlignment="1" applyProtection="1">
      <alignment vertical="center"/>
      <protection hidden="1"/>
    </xf>
    <xf numFmtId="4" fontId="4" fillId="0" borderId="69" xfId="0" applyNumberFormat="1" applyFont="1" applyFill="1" applyBorder="1" applyAlignment="1" applyProtection="1">
      <alignment horizontal="left" vertical="center" wrapText="1"/>
      <protection hidden="1"/>
    </xf>
    <xf numFmtId="4" fontId="4" fillId="0" borderId="69" xfId="0" applyNumberFormat="1" applyFont="1" applyFill="1" applyBorder="1" applyAlignment="1" applyProtection="1">
      <alignment horizontal="center" vertical="center" wrapText="1"/>
      <protection hidden="1"/>
    </xf>
    <xf numFmtId="0" fontId="4" fillId="0" borderId="69" xfId="0" applyFont="1" applyFill="1" applyBorder="1" applyAlignment="1" applyProtection="1">
      <alignment horizontal="center" vertical="center"/>
      <protection hidden="1"/>
    </xf>
    <xf numFmtId="4" fontId="4" fillId="0" borderId="69" xfId="0" applyNumberFormat="1" applyFont="1" applyFill="1" applyBorder="1" applyAlignment="1" applyProtection="1">
      <alignment horizontal="right" vertical="center" wrapText="1"/>
      <protection hidden="1"/>
    </xf>
    <xf numFmtId="164" fontId="4" fillId="0" borderId="11" xfId="0" applyNumberFormat="1" applyFont="1" applyFill="1" applyBorder="1" applyAlignment="1" applyProtection="1">
      <alignment horizontal="left" vertical="center" wrapText="1"/>
      <protection hidden="1"/>
    </xf>
    <xf numFmtId="164" fontId="4" fillId="0" borderId="69" xfId="0" applyNumberFormat="1" applyFont="1" applyFill="1" applyBorder="1" applyAlignment="1" applyProtection="1">
      <alignment horizontal="center" vertical="center" wrapText="1"/>
      <protection hidden="1"/>
    </xf>
    <xf numFmtId="0" fontId="4" fillId="0" borderId="69" xfId="0" applyFont="1" applyFill="1" applyBorder="1" applyAlignment="1" applyProtection="1">
      <alignment horizontal="center" vertical="center" wrapText="1"/>
      <protection hidden="1"/>
    </xf>
    <xf numFmtId="4" fontId="4" fillId="0" borderId="69" xfId="0" applyNumberFormat="1" applyFont="1" applyFill="1" applyBorder="1" applyAlignment="1" applyProtection="1">
      <alignment vertical="center"/>
      <protection hidden="1"/>
    </xf>
    <xf numFmtId="4" fontId="4" fillId="0" borderId="11" xfId="0" applyNumberFormat="1" applyFont="1" applyFill="1" applyBorder="1" applyAlignment="1" applyProtection="1">
      <alignment horizontal="right" vertical="top"/>
      <protection locked="0"/>
    </xf>
    <xf numFmtId="2" fontId="4" fillId="0" borderId="11" xfId="0" applyNumberFormat="1" applyFont="1" applyFill="1" applyBorder="1" applyAlignment="1" applyProtection="1">
      <alignment vertical="center" wrapText="1"/>
      <protection locked="0"/>
    </xf>
    <xf numFmtId="4" fontId="4" fillId="0" borderId="55" xfId="0" applyNumberFormat="1" applyFont="1" applyFill="1" applyBorder="1" applyAlignment="1" applyProtection="1">
      <alignment vertical="center"/>
      <protection locked="0"/>
    </xf>
    <xf numFmtId="4" fontId="4" fillId="0" borderId="72" xfId="0" applyNumberFormat="1" applyFont="1" applyFill="1" applyBorder="1" applyAlignment="1" applyProtection="1">
      <alignment vertical="center"/>
      <protection locked="0"/>
    </xf>
    <xf numFmtId="4" fontId="4" fillId="0" borderId="37" xfId="0" applyNumberFormat="1" applyFont="1" applyFill="1" applyBorder="1" applyAlignment="1" applyProtection="1">
      <alignment vertical="center"/>
      <protection locked="0"/>
    </xf>
    <xf numFmtId="4" fontId="4" fillId="0" borderId="11" xfId="68" applyNumberFormat="1" applyFont="1" applyFill="1" applyBorder="1" applyAlignment="1" applyProtection="1">
      <alignment horizontal="right" vertical="center"/>
      <protection locked="0"/>
    </xf>
    <xf numFmtId="4" fontId="4" fillId="0" borderId="37" xfId="0" applyNumberFormat="1" applyFont="1" applyFill="1" applyBorder="1" applyAlignment="1" applyProtection="1">
      <alignment horizontal="right" vertical="center"/>
      <protection locked="0"/>
    </xf>
    <xf numFmtId="4" fontId="4" fillId="0" borderId="37" xfId="0" applyNumberFormat="1" applyFont="1" applyFill="1" applyBorder="1" applyAlignment="1" applyProtection="1">
      <alignment horizontal="right" vertical="top"/>
      <protection locked="0"/>
    </xf>
    <xf numFmtId="4" fontId="4" fillId="0" borderId="58" xfId="0" applyNumberFormat="1" applyFont="1" applyFill="1" applyBorder="1" applyAlignment="1" applyProtection="1">
      <alignment horizontal="right" vertical="center"/>
      <protection locked="0"/>
    </xf>
    <xf numFmtId="4" fontId="4" fillId="0" borderId="58" xfId="0" applyNumberFormat="1" applyFont="1" applyFill="1" applyBorder="1" applyAlignment="1" applyProtection="1">
      <alignment horizontal="right" vertical="center" wrapText="1"/>
      <protection locked="0"/>
    </xf>
    <xf numFmtId="4" fontId="4" fillId="0" borderId="58" xfId="69" applyNumberFormat="1" applyFont="1" applyFill="1" applyBorder="1" applyAlignment="1" applyProtection="1">
      <alignment vertical="center" wrapText="1"/>
      <protection locked="0"/>
    </xf>
    <xf numFmtId="4" fontId="4" fillId="0" borderId="62" xfId="69" applyNumberFormat="1" applyFont="1" applyFill="1" applyBorder="1" applyAlignment="1" applyProtection="1">
      <alignment vertical="center" wrapText="1"/>
      <protection locked="0"/>
    </xf>
    <xf numFmtId="4" fontId="4" fillId="0" borderId="11" xfId="0" applyNumberFormat="1" applyFont="1" applyBorder="1" applyAlignment="1" applyProtection="1">
      <alignment horizontal="right" vertical="top"/>
      <protection locked="0"/>
    </xf>
    <xf numFmtId="4" fontId="4" fillId="0" borderId="11" xfId="59" applyNumberFormat="1" applyFont="1" applyFill="1" applyBorder="1" applyAlignment="1" applyProtection="1">
      <alignment horizontal="right" vertical="top" wrapText="1"/>
      <protection locked="0"/>
    </xf>
    <xf numFmtId="4" fontId="4" fillId="39" borderId="11" xfId="0" applyNumberFormat="1" applyFont="1" applyFill="1" applyBorder="1" applyAlignment="1" applyProtection="1">
      <alignment vertical="top"/>
      <protection locked="0"/>
    </xf>
    <xf numFmtId="4" fontId="4" fillId="0" borderId="11" xfId="68" applyNumberFormat="1" applyFont="1" applyFill="1" applyBorder="1" applyAlignment="1" applyProtection="1">
      <alignment horizontal="right" vertical="top" wrapText="1"/>
      <protection locked="0"/>
    </xf>
    <xf numFmtId="4" fontId="4" fillId="39" borderId="11" xfId="0" applyNumberFormat="1" applyFont="1" applyFill="1" applyBorder="1" applyAlignment="1" applyProtection="1">
      <alignment horizontal="right" vertical="top"/>
      <protection hidden="1"/>
    </xf>
    <xf numFmtId="4" fontId="9" fillId="34" borderId="66" xfId="68" applyNumberFormat="1" applyFont="1" applyFill="1" applyBorder="1" applyAlignment="1" applyProtection="1">
      <alignment vertical="center"/>
      <protection hidden="1"/>
    </xf>
    <xf numFmtId="4" fontId="4" fillId="0" borderId="36" xfId="68" applyNumberFormat="1" applyFont="1" applyFill="1" applyBorder="1" applyAlignment="1" applyProtection="1">
      <alignment vertical="top"/>
      <protection hidden="1"/>
    </xf>
    <xf numFmtId="4" fontId="4" fillId="0" borderId="38" xfId="68" applyNumberFormat="1" applyFont="1" applyFill="1" applyBorder="1" applyAlignment="1" applyProtection="1">
      <alignment vertical="top"/>
      <protection hidden="1"/>
    </xf>
    <xf numFmtId="4" fontId="4" fillId="0" borderId="11" xfId="53" applyNumberFormat="1" applyFont="1" applyFill="1" applyBorder="1" applyAlignment="1" applyProtection="1">
      <alignment horizontal="right" vertical="top"/>
      <protection locked="0"/>
    </xf>
    <xf numFmtId="4" fontId="4" fillId="0" borderId="11" xfId="0" applyNumberFormat="1" applyFont="1" applyBorder="1" applyAlignment="1" applyProtection="1">
      <alignment vertical="top"/>
      <protection locked="0"/>
    </xf>
    <xf numFmtId="4" fontId="4" fillId="0" borderId="11" xfId="68" applyNumberFormat="1" applyFont="1" applyFill="1" applyBorder="1" applyAlignment="1" applyProtection="1">
      <alignment horizontal="right" vertical="top"/>
      <protection locked="0"/>
    </xf>
    <xf numFmtId="4" fontId="4" fillId="0" borderId="11" xfId="0" applyNumberFormat="1" applyFont="1" applyBorder="1" applyAlignment="1" applyProtection="1">
      <alignment/>
      <protection locked="0"/>
    </xf>
    <xf numFmtId="4" fontId="4" fillId="0" borderId="37" xfId="68" applyNumberFormat="1" applyFont="1" applyFill="1" applyBorder="1" applyAlignment="1" applyProtection="1">
      <alignment horizontal="right" vertical="top"/>
      <protection locked="0"/>
    </xf>
    <xf numFmtId="4" fontId="4" fillId="0" borderId="37" xfId="0" applyNumberFormat="1" applyFont="1" applyBorder="1" applyAlignment="1" applyProtection="1">
      <alignment horizontal="right" vertical="top"/>
      <protection locked="0"/>
    </xf>
    <xf numFmtId="0" fontId="14" fillId="3" borderId="42" xfId="0" applyFont="1" applyFill="1" applyBorder="1" applyAlignment="1" applyProtection="1">
      <alignment/>
      <protection hidden="1"/>
    </xf>
    <xf numFmtId="1" fontId="14" fillId="3" borderId="43" xfId="0" applyNumberFormat="1" applyFont="1" applyFill="1" applyBorder="1" applyAlignment="1" applyProtection="1">
      <alignment horizontal="left"/>
      <protection hidden="1"/>
    </xf>
    <xf numFmtId="0" fontId="14" fillId="3" borderId="43" xfId="0" applyFont="1" applyFill="1" applyBorder="1" applyAlignment="1" applyProtection="1">
      <alignment/>
      <protection hidden="1"/>
    </xf>
    <xf numFmtId="4" fontId="14" fillId="3" borderId="43" xfId="0" applyNumberFormat="1" applyFont="1" applyFill="1" applyBorder="1" applyAlignment="1" applyProtection="1">
      <alignment horizontal="center" vertical="center"/>
      <protection hidden="1"/>
    </xf>
    <xf numFmtId="0" fontId="14" fillId="3" borderId="43" xfId="0" applyFont="1" applyFill="1" applyBorder="1" applyAlignment="1" applyProtection="1">
      <alignment horizontal="center" vertical="center"/>
      <protection hidden="1"/>
    </xf>
    <xf numFmtId="165" fontId="14" fillId="35" borderId="74" xfId="0" applyNumberFormat="1" applyFont="1" applyFill="1" applyBorder="1" applyAlignment="1" applyProtection="1">
      <alignment horizontal="center"/>
      <protection hidden="1"/>
    </xf>
    <xf numFmtId="4" fontId="14" fillId="35" borderId="44" xfId="0" applyNumberFormat="1" applyFont="1" applyFill="1" applyBorder="1" applyAlignment="1" applyProtection="1">
      <alignment vertical="center"/>
      <protection hidden="1"/>
    </xf>
    <xf numFmtId="4" fontId="14" fillId="35" borderId="45" xfId="68" applyNumberFormat="1" applyFont="1" applyFill="1" applyBorder="1" applyAlignment="1" applyProtection="1">
      <alignment horizontal="right" vertical="center"/>
      <protection hidden="1"/>
    </xf>
    <xf numFmtId="4" fontId="14" fillId="3" borderId="44" xfId="0" applyNumberFormat="1" applyFont="1" applyFill="1" applyBorder="1" applyAlignment="1" applyProtection="1">
      <alignment vertical="center"/>
      <protection hidden="1"/>
    </xf>
    <xf numFmtId="4" fontId="14" fillId="3" borderId="45" xfId="0" applyNumberFormat="1" applyFont="1" applyFill="1" applyBorder="1" applyAlignment="1" applyProtection="1">
      <alignment vertical="center" wrapText="1"/>
      <protection hidden="1"/>
    </xf>
    <xf numFmtId="164" fontId="13" fillId="3" borderId="42" xfId="0" applyNumberFormat="1" applyFont="1" applyFill="1" applyBorder="1" applyAlignment="1" applyProtection="1">
      <alignment horizontal="left" vertical="top"/>
      <protection hidden="1"/>
    </xf>
    <xf numFmtId="49" fontId="13" fillId="3" borderId="43" xfId="0" applyNumberFormat="1" applyFont="1" applyFill="1" applyBorder="1" applyAlignment="1" applyProtection="1">
      <alignment horizontal="left" vertical="top"/>
      <protection hidden="1"/>
    </xf>
    <xf numFmtId="0" fontId="14" fillId="3" borderId="43" xfId="0" applyFont="1" applyFill="1" applyBorder="1" applyAlignment="1" applyProtection="1">
      <alignment vertical="top" wrapText="1"/>
      <protection hidden="1"/>
    </xf>
    <xf numFmtId="165" fontId="13" fillId="3" borderId="43" xfId="0" applyNumberFormat="1" applyFont="1" applyFill="1" applyBorder="1" applyAlignment="1" applyProtection="1">
      <alignment horizontal="center" vertical="top"/>
      <protection hidden="1"/>
    </xf>
    <xf numFmtId="0" fontId="4" fillId="0" borderId="69" xfId="0" applyFont="1" applyFill="1" applyBorder="1" applyAlignment="1">
      <alignment vertical="top" wrapText="1"/>
    </xf>
    <xf numFmtId="4" fontId="4" fillId="0" borderId="0" xfId="0" applyNumberFormat="1" applyFont="1" applyFill="1" applyAlignment="1" applyProtection="1">
      <alignment wrapText="1"/>
      <protection hidden="1"/>
    </xf>
    <xf numFmtId="0" fontId="4" fillId="0" borderId="75" xfId="0" applyFont="1" applyFill="1" applyBorder="1" applyAlignment="1" applyProtection="1">
      <alignment horizontal="center" vertical="center" textRotation="90"/>
      <protection hidden="1"/>
    </xf>
    <xf numFmtId="0" fontId="9" fillId="0" borderId="37" xfId="0" applyFont="1" applyFill="1" applyBorder="1" applyAlignment="1" applyProtection="1">
      <alignment horizontal="left" vertical="center" wrapText="1"/>
      <protection hidden="1"/>
    </xf>
    <xf numFmtId="0" fontId="9" fillId="0" borderId="38" xfId="0" applyFont="1" applyFill="1" applyBorder="1" applyAlignment="1" applyProtection="1">
      <alignment horizontal="left" vertical="center" wrapText="1"/>
      <protection hidden="1"/>
    </xf>
    <xf numFmtId="0" fontId="4" fillId="0" borderId="11" xfId="0" applyFont="1" applyFill="1" applyBorder="1" applyAlignment="1" applyProtection="1">
      <alignment horizontal="left" vertical="center" wrapText="1"/>
      <protection hidden="1"/>
    </xf>
    <xf numFmtId="0" fontId="4" fillId="0" borderId="36" xfId="0" applyFont="1" applyFill="1" applyBorder="1" applyAlignment="1" applyProtection="1">
      <alignment horizontal="left" vertical="center" wrapText="1"/>
      <protection hidden="1"/>
    </xf>
    <xf numFmtId="4" fontId="4" fillId="37" borderId="11" xfId="0" applyNumberFormat="1" applyFont="1" applyFill="1" applyBorder="1" applyAlignment="1" applyProtection="1">
      <alignment horizontal="center" vertical="top"/>
      <protection hidden="1"/>
    </xf>
    <xf numFmtId="4" fontId="4" fillId="37" borderId="36" xfId="0" applyNumberFormat="1" applyFont="1" applyFill="1" applyBorder="1" applyAlignment="1" applyProtection="1">
      <alignment horizontal="center" vertical="top"/>
      <protection hidden="1"/>
    </xf>
    <xf numFmtId="0" fontId="9" fillId="0" borderId="11" xfId="0" applyFont="1" applyFill="1" applyBorder="1" applyAlignment="1" applyProtection="1">
      <alignment horizontal="left" vertical="center" wrapText="1"/>
      <protection hidden="1"/>
    </xf>
    <xf numFmtId="0" fontId="9" fillId="0" borderId="36" xfId="0" applyFont="1" applyFill="1" applyBorder="1" applyAlignment="1" applyProtection="1">
      <alignment horizontal="left" vertical="center" wrapText="1"/>
      <protection hidden="1"/>
    </xf>
    <xf numFmtId="0" fontId="9" fillId="35" borderId="24" xfId="0" applyFont="1" applyFill="1" applyBorder="1" applyAlignment="1" applyProtection="1">
      <alignment horizontal="center" vertical="center" wrapText="1"/>
      <protection hidden="1"/>
    </xf>
    <xf numFmtId="4" fontId="9" fillId="35" borderId="24" xfId="0" applyNumberFormat="1" applyFont="1" applyFill="1" applyBorder="1" applyAlignment="1" applyProtection="1">
      <alignment horizontal="center" vertical="center" wrapText="1"/>
      <protection hidden="1"/>
    </xf>
    <xf numFmtId="4" fontId="9" fillId="35" borderId="76" xfId="0" applyNumberFormat="1" applyFont="1" applyFill="1" applyBorder="1" applyAlignment="1" applyProtection="1">
      <alignment horizontal="center" vertical="center" wrapText="1"/>
      <protection hidden="1"/>
    </xf>
    <xf numFmtId="4" fontId="9" fillId="35" borderId="26" xfId="0" applyNumberFormat="1" applyFont="1" applyFill="1" applyBorder="1" applyAlignment="1" applyProtection="1">
      <alignment horizontal="center" vertical="center" wrapText="1"/>
      <protection hidden="1"/>
    </xf>
    <xf numFmtId="4" fontId="9" fillId="35" borderId="77" xfId="0" applyNumberFormat="1" applyFont="1" applyFill="1" applyBorder="1" applyAlignment="1" applyProtection="1">
      <alignment horizontal="center" vertical="center" wrapText="1"/>
      <protection hidden="1"/>
    </xf>
    <xf numFmtId="0" fontId="9" fillId="0" borderId="46" xfId="0" applyFont="1" applyBorder="1" applyAlignment="1" applyProtection="1">
      <alignment horizontal="left" wrapText="1"/>
      <protection hidden="1"/>
    </xf>
    <xf numFmtId="0" fontId="9" fillId="0" borderId="0" xfId="0" applyFont="1" applyBorder="1" applyAlignment="1" applyProtection="1">
      <alignment horizontal="left" wrapText="1"/>
      <protection hidden="1"/>
    </xf>
    <xf numFmtId="0" fontId="9" fillId="0" borderId="78" xfId="0" applyFont="1" applyBorder="1" applyAlignment="1" applyProtection="1">
      <alignment horizontal="left" wrapText="1"/>
      <protection hidden="1"/>
    </xf>
    <xf numFmtId="0" fontId="9" fillId="0" borderId="25" xfId="0" applyFont="1" applyBorder="1" applyAlignment="1" applyProtection="1">
      <alignment horizontal="left" wrapText="1"/>
      <protection hidden="1"/>
    </xf>
    <xf numFmtId="0" fontId="9" fillId="0" borderId="26" xfId="0" applyFont="1" applyBorder="1" applyAlignment="1" applyProtection="1">
      <alignment horizontal="left" wrapText="1"/>
      <protection hidden="1"/>
    </xf>
    <xf numFmtId="0" fontId="9" fillId="0" borderId="77" xfId="0" applyFont="1" applyBorder="1" applyAlignment="1" applyProtection="1">
      <alignment horizontal="left" wrapText="1"/>
      <protection hidden="1"/>
    </xf>
    <xf numFmtId="4" fontId="9" fillId="36" borderId="79" xfId="0" applyNumberFormat="1" applyFont="1" applyFill="1" applyBorder="1" applyAlignment="1" applyProtection="1">
      <alignment horizontal="center" vertical="center" wrapText="1"/>
      <protection hidden="1"/>
    </xf>
    <xf numFmtId="2" fontId="9" fillId="37" borderId="11" xfId="0" applyNumberFormat="1" applyFont="1" applyFill="1" applyBorder="1" applyAlignment="1" applyProtection="1">
      <alignment horizontal="left" vertical="center" wrapText="1"/>
      <protection hidden="1"/>
    </xf>
    <xf numFmtId="2" fontId="9" fillId="37" borderId="36" xfId="0" applyNumberFormat="1" applyFont="1" applyFill="1" applyBorder="1" applyAlignment="1" applyProtection="1">
      <alignment horizontal="left" vertical="center" wrapText="1"/>
      <protection hidden="1"/>
    </xf>
    <xf numFmtId="0" fontId="9" fillId="0" borderId="23" xfId="0" applyFont="1" applyBorder="1" applyAlignment="1" applyProtection="1">
      <alignment horizontal="left" wrapText="1"/>
      <protection hidden="1"/>
    </xf>
    <xf numFmtId="0" fontId="9" fillId="0" borderId="24" xfId="0" applyFont="1" applyBorder="1" applyAlignment="1" applyProtection="1">
      <alignment horizontal="left" wrapText="1"/>
      <protection hidden="1"/>
    </xf>
    <xf numFmtId="0" fontId="9" fillId="0" borderId="76" xfId="0" applyFont="1" applyBorder="1" applyAlignment="1" applyProtection="1">
      <alignment horizontal="left" wrapText="1"/>
      <protection hidden="1"/>
    </xf>
    <xf numFmtId="4" fontId="4" fillId="37" borderId="11" xfId="0" applyNumberFormat="1" applyFont="1" applyFill="1" applyBorder="1" applyAlignment="1" applyProtection="1">
      <alignment horizontal="center" vertical="center"/>
      <protection hidden="1"/>
    </xf>
    <xf numFmtId="4" fontId="4" fillId="37" borderId="36" xfId="0" applyNumberFormat="1" applyFont="1" applyFill="1" applyBorder="1" applyAlignment="1" applyProtection="1">
      <alignment horizontal="center" vertical="center"/>
      <protection hidden="1"/>
    </xf>
    <xf numFmtId="2" fontId="9" fillId="37" borderId="80" xfId="0" applyNumberFormat="1" applyFont="1" applyFill="1" applyBorder="1" applyAlignment="1" applyProtection="1">
      <alignment horizontal="left" vertical="center" wrapText="1"/>
      <protection hidden="1"/>
    </xf>
    <xf numFmtId="2" fontId="9" fillId="37" borderId="81" xfId="0" applyNumberFormat="1" applyFont="1" applyFill="1" applyBorder="1" applyAlignment="1" applyProtection="1">
      <alignment horizontal="left" vertical="center" wrapText="1"/>
      <protection hidden="1"/>
    </xf>
    <xf numFmtId="2" fontId="9" fillId="37" borderId="82" xfId="0" applyNumberFormat="1" applyFont="1" applyFill="1" applyBorder="1" applyAlignment="1" applyProtection="1">
      <alignment horizontal="left" vertical="center" wrapText="1"/>
      <protection hidden="1"/>
    </xf>
  </cellXfs>
  <cellStyles count="5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rmal 2" xfId="49"/>
    <cellStyle name="Normal 5" xfId="50"/>
    <cellStyle name="Normal_Ag. Glória" xfId="51"/>
    <cellStyle name="Normal_Lista Preços" xfId="52"/>
    <cellStyle name="Normal_PLANILHA BAIRRO CRUZEIRO TOTAL" xfId="53"/>
    <cellStyle name="Nota" xfId="54"/>
    <cellStyle name="planilhas" xfId="55"/>
    <cellStyle name="Percent" xfId="56"/>
    <cellStyle name="Saída" xfId="57"/>
    <cellStyle name="Comma [0]" xfId="58"/>
    <cellStyle name="Separador de milhares_PLANILHA BAIRRO CRUZEIRO TOTAL_2"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 name="Vírgula 2"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533</xdr:row>
      <xdr:rowOff>0</xdr:rowOff>
    </xdr:from>
    <xdr:ext cx="504825" cy="85725"/>
    <xdr:sp>
      <xdr:nvSpPr>
        <xdr:cNvPr id="1" name="AutoShape 1"/>
        <xdr:cNvSpPr>
          <a:spLocks noChangeAspect="1"/>
        </xdr:cNvSpPr>
      </xdr:nvSpPr>
      <xdr:spPr>
        <a:xfrm>
          <a:off x="790575" y="11641455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533</xdr:row>
      <xdr:rowOff>0</xdr:rowOff>
    </xdr:from>
    <xdr:ext cx="504825" cy="85725"/>
    <xdr:sp>
      <xdr:nvSpPr>
        <xdr:cNvPr id="2" name="AutoShape 2"/>
        <xdr:cNvSpPr>
          <a:spLocks noChangeAspect="1"/>
        </xdr:cNvSpPr>
      </xdr:nvSpPr>
      <xdr:spPr>
        <a:xfrm>
          <a:off x="790575" y="11641455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533</xdr:row>
      <xdr:rowOff>0</xdr:rowOff>
    </xdr:from>
    <xdr:ext cx="504825" cy="85725"/>
    <xdr:sp>
      <xdr:nvSpPr>
        <xdr:cNvPr id="3" name="AutoShape 3"/>
        <xdr:cNvSpPr>
          <a:spLocks noChangeAspect="1"/>
        </xdr:cNvSpPr>
      </xdr:nvSpPr>
      <xdr:spPr>
        <a:xfrm>
          <a:off x="790575" y="11641455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533</xdr:row>
      <xdr:rowOff>0</xdr:rowOff>
    </xdr:from>
    <xdr:ext cx="504825" cy="76200"/>
    <xdr:sp>
      <xdr:nvSpPr>
        <xdr:cNvPr id="4" name="AutoShape 4"/>
        <xdr:cNvSpPr>
          <a:spLocks noChangeAspect="1"/>
        </xdr:cNvSpPr>
      </xdr:nvSpPr>
      <xdr:spPr>
        <a:xfrm>
          <a:off x="790575" y="11641455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295275"/>
    <xdr:sp>
      <xdr:nvSpPr>
        <xdr:cNvPr id="5" name="AutoShape 2"/>
        <xdr:cNvSpPr>
          <a:spLocks noChangeAspect="1"/>
        </xdr:cNvSpPr>
      </xdr:nvSpPr>
      <xdr:spPr>
        <a:xfrm>
          <a:off x="790575" y="11641455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285750"/>
    <xdr:sp>
      <xdr:nvSpPr>
        <xdr:cNvPr id="6" name="AutoShape 2"/>
        <xdr:cNvSpPr>
          <a:spLocks noChangeAspect="1"/>
        </xdr:cNvSpPr>
      </xdr:nvSpPr>
      <xdr:spPr>
        <a:xfrm>
          <a:off x="790575" y="11641455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276225"/>
    <xdr:sp>
      <xdr:nvSpPr>
        <xdr:cNvPr id="7" name="AutoShape 2"/>
        <xdr:cNvSpPr>
          <a:spLocks noChangeAspect="1"/>
        </xdr:cNvSpPr>
      </xdr:nvSpPr>
      <xdr:spPr>
        <a:xfrm>
          <a:off x="790575" y="116414550"/>
          <a:ext cx="44767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276225"/>
    <xdr:sp>
      <xdr:nvSpPr>
        <xdr:cNvPr id="8" name="AutoShape 2"/>
        <xdr:cNvSpPr>
          <a:spLocks noChangeAspect="1"/>
        </xdr:cNvSpPr>
      </xdr:nvSpPr>
      <xdr:spPr>
        <a:xfrm>
          <a:off x="790575" y="116414550"/>
          <a:ext cx="44767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295275"/>
    <xdr:sp>
      <xdr:nvSpPr>
        <xdr:cNvPr id="9" name="AutoShape 2"/>
        <xdr:cNvSpPr>
          <a:spLocks noChangeAspect="1"/>
        </xdr:cNvSpPr>
      </xdr:nvSpPr>
      <xdr:spPr>
        <a:xfrm>
          <a:off x="790575" y="11641455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161925"/>
    <xdr:sp>
      <xdr:nvSpPr>
        <xdr:cNvPr id="10" name="AutoShape 2"/>
        <xdr:cNvSpPr>
          <a:spLocks noChangeAspect="1"/>
        </xdr:cNvSpPr>
      </xdr:nvSpPr>
      <xdr:spPr>
        <a:xfrm>
          <a:off x="790575" y="11641455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161925"/>
    <xdr:sp>
      <xdr:nvSpPr>
        <xdr:cNvPr id="11" name="AutoShape 2"/>
        <xdr:cNvSpPr>
          <a:spLocks noChangeAspect="1"/>
        </xdr:cNvSpPr>
      </xdr:nvSpPr>
      <xdr:spPr>
        <a:xfrm>
          <a:off x="790575" y="11641455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285750"/>
    <xdr:sp>
      <xdr:nvSpPr>
        <xdr:cNvPr id="12" name="AutoShape 2"/>
        <xdr:cNvSpPr>
          <a:spLocks noChangeAspect="1"/>
        </xdr:cNvSpPr>
      </xdr:nvSpPr>
      <xdr:spPr>
        <a:xfrm>
          <a:off x="790575" y="11641455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285750"/>
    <xdr:sp>
      <xdr:nvSpPr>
        <xdr:cNvPr id="13" name="AutoShape 2"/>
        <xdr:cNvSpPr>
          <a:spLocks noChangeAspect="1"/>
        </xdr:cNvSpPr>
      </xdr:nvSpPr>
      <xdr:spPr>
        <a:xfrm>
          <a:off x="790575" y="11641455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295275"/>
    <xdr:sp>
      <xdr:nvSpPr>
        <xdr:cNvPr id="14" name="AutoShape 2"/>
        <xdr:cNvSpPr>
          <a:spLocks noChangeAspect="1"/>
        </xdr:cNvSpPr>
      </xdr:nvSpPr>
      <xdr:spPr>
        <a:xfrm>
          <a:off x="790575" y="11641455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533</xdr:row>
      <xdr:rowOff>0</xdr:rowOff>
    </xdr:from>
    <xdr:ext cx="504825" cy="85725"/>
    <xdr:sp>
      <xdr:nvSpPr>
        <xdr:cNvPr id="15" name="AutoShape 1"/>
        <xdr:cNvSpPr>
          <a:spLocks noChangeAspect="1"/>
        </xdr:cNvSpPr>
      </xdr:nvSpPr>
      <xdr:spPr>
        <a:xfrm>
          <a:off x="790575" y="11641455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533</xdr:row>
      <xdr:rowOff>0</xdr:rowOff>
    </xdr:from>
    <xdr:ext cx="504825" cy="85725"/>
    <xdr:sp>
      <xdr:nvSpPr>
        <xdr:cNvPr id="16" name="AutoShape 2"/>
        <xdr:cNvSpPr>
          <a:spLocks noChangeAspect="1"/>
        </xdr:cNvSpPr>
      </xdr:nvSpPr>
      <xdr:spPr>
        <a:xfrm>
          <a:off x="790575" y="11641455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533</xdr:row>
      <xdr:rowOff>0</xdr:rowOff>
    </xdr:from>
    <xdr:ext cx="504825" cy="85725"/>
    <xdr:sp>
      <xdr:nvSpPr>
        <xdr:cNvPr id="17" name="AutoShape 3"/>
        <xdr:cNvSpPr>
          <a:spLocks noChangeAspect="1"/>
        </xdr:cNvSpPr>
      </xdr:nvSpPr>
      <xdr:spPr>
        <a:xfrm>
          <a:off x="790575" y="11641455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533</xdr:row>
      <xdr:rowOff>0</xdr:rowOff>
    </xdr:from>
    <xdr:ext cx="504825" cy="76200"/>
    <xdr:sp>
      <xdr:nvSpPr>
        <xdr:cNvPr id="18" name="AutoShape 4"/>
        <xdr:cNvSpPr>
          <a:spLocks noChangeAspect="1"/>
        </xdr:cNvSpPr>
      </xdr:nvSpPr>
      <xdr:spPr>
        <a:xfrm>
          <a:off x="790575" y="11641455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295275"/>
    <xdr:sp>
      <xdr:nvSpPr>
        <xdr:cNvPr id="19" name="AutoShape 2"/>
        <xdr:cNvSpPr>
          <a:spLocks noChangeAspect="1"/>
        </xdr:cNvSpPr>
      </xdr:nvSpPr>
      <xdr:spPr>
        <a:xfrm>
          <a:off x="790575" y="11641455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285750"/>
    <xdr:sp>
      <xdr:nvSpPr>
        <xdr:cNvPr id="20" name="AutoShape 2"/>
        <xdr:cNvSpPr>
          <a:spLocks noChangeAspect="1"/>
        </xdr:cNvSpPr>
      </xdr:nvSpPr>
      <xdr:spPr>
        <a:xfrm>
          <a:off x="790575" y="11641455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276225"/>
    <xdr:sp>
      <xdr:nvSpPr>
        <xdr:cNvPr id="21" name="AutoShape 2"/>
        <xdr:cNvSpPr>
          <a:spLocks noChangeAspect="1"/>
        </xdr:cNvSpPr>
      </xdr:nvSpPr>
      <xdr:spPr>
        <a:xfrm>
          <a:off x="790575" y="116414550"/>
          <a:ext cx="44767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276225"/>
    <xdr:sp>
      <xdr:nvSpPr>
        <xdr:cNvPr id="22" name="AutoShape 2"/>
        <xdr:cNvSpPr>
          <a:spLocks noChangeAspect="1"/>
        </xdr:cNvSpPr>
      </xdr:nvSpPr>
      <xdr:spPr>
        <a:xfrm>
          <a:off x="790575" y="116414550"/>
          <a:ext cx="44767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295275"/>
    <xdr:sp>
      <xdr:nvSpPr>
        <xdr:cNvPr id="23" name="AutoShape 2"/>
        <xdr:cNvSpPr>
          <a:spLocks noChangeAspect="1"/>
        </xdr:cNvSpPr>
      </xdr:nvSpPr>
      <xdr:spPr>
        <a:xfrm>
          <a:off x="790575" y="11641455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161925"/>
    <xdr:sp>
      <xdr:nvSpPr>
        <xdr:cNvPr id="24" name="AutoShape 2"/>
        <xdr:cNvSpPr>
          <a:spLocks noChangeAspect="1"/>
        </xdr:cNvSpPr>
      </xdr:nvSpPr>
      <xdr:spPr>
        <a:xfrm>
          <a:off x="790575" y="11641455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161925"/>
    <xdr:sp>
      <xdr:nvSpPr>
        <xdr:cNvPr id="25" name="AutoShape 2"/>
        <xdr:cNvSpPr>
          <a:spLocks noChangeAspect="1"/>
        </xdr:cNvSpPr>
      </xdr:nvSpPr>
      <xdr:spPr>
        <a:xfrm>
          <a:off x="790575" y="11641455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285750"/>
    <xdr:sp>
      <xdr:nvSpPr>
        <xdr:cNvPr id="26" name="AutoShape 2"/>
        <xdr:cNvSpPr>
          <a:spLocks noChangeAspect="1"/>
        </xdr:cNvSpPr>
      </xdr:nvSpPr>
      <xdr:spPr>
        <a:xfrm>
          <a:off x="790575" y="11641455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285750"/>
    <xdr:sp>
      <xdr:nvSpPr>
        <xdr:cNvPr id="27" name="AutoShape 2"/>
        <xdr:cNvSpPr>
          <a:spLocks noChangeAspect="1"/>
        </xdr:cNvSpPr>
      </xdr:nvSpPr>
      <xdr:spPr>
        <a:xfrm>
          <a:off x="790575" y="11641455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447675" cy="295275"/>
    <xdr:sp>
      <xdr:nvSpPr>
        <xdr:cNvPr id="28" name="AutoShape 2"/>
        <xdr:cNvSpPr>
          <a:spLocks noChangeAspect="1"/>
        </xdr:cNvSpPr>
      </xdr:nvSpPr>
      <xdr:spPr>
        <a:xfrm>
          <a:off x="790575" y="11641455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85750"/>
    <xdr:sp>
      <xdr:nvSpPr>
        <xdr:cNvPr id="29" name="AutoShape 2"/>
        <xdr:cNvSpPr>
          <a:spLocks noChangeAspect="1"/>
        </xdr:cNvSpPr>
      </xdr:nvSpPr>
      <xdr:spPr>
        <a:xfrm>
          <a:off x="790575" y="11641455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76225"/>
    <xdr:sp>
      <xdr:nvSpPr>
        <xdr:cNvPr id="30" name="AutoShape 2"/>
        <xdr:cNvSpPr>
          <a:spLocks noChangeAspect="1"/>
        </xdr:cNvSpPr>
      </xdr:nvSpPr>
      <xdr:spPr>
        <a:xfrm>
          <a:off x="790575" y="11641455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66700"/>
    <xdr:sp>
      <xdr:nvSpPr>
        <xdr:cNvPr id="31" name="AutoShape 2"/>
        <xdr:cNvSpPr>
          <a:spLocks noChangeAspect="1"/>
        </xdr:cNvSpPr>
      </xdr:nvSpPr>
      <xdr:spPr>
        <a:xfrm>
          <a:off x="790575" y="116414550"/>
          <a:ext cx="39052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66700"/>
    <xdr:sp>
      <xdr:nvSpPr>
        <xdr:cNvPr id="32" name="AutoShape 2"/>
        <xdr:cNvSpPr>
          <a:spLocks noChangeAspect="1"/>
        </xdr:cNvSpPr>
      </xdr:nvSpPr>
      <xdr:spPr>
        <a:xfrm>
          <a:off x="790575" y="116414550"/>
          <a:ext cx="39052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85750"/>
    <xdr:sp>
      <xdr:nvSpPr>
        <xdr:cNvPr id="33" name="AutoShape 2"/>
        <xdr:cNvSpPr>
          <a:spLocks noChangeAspect="1"/>
        </xdr:cNvSpPr>
      </xdr:nvSpPr>
      <xdr:spPr>
        <a:xfrm>
          <a:off x="790575" y="11641455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76225"/>
    <xdr:sp>
      <xdr:nvSpPr>
        <xdr:cNvPr id="34" name="AutoShape 2"/>
        <xdr:cNvSpPr>
          <a:spLocks noChangeAspect="1"/>
        </xdr:cNvSpPr>
      </xdr:nvSpPr>
      <xdr:spPr>
        <a:xfrm>
          <a:off x="790575" y="11641455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76225"/>
    <xdr:sp>
      <xdr:nvSpPr>
        <xdr:cNvPr id="35" name="AutoShape 2"/>
        <xdr:cNvSpPr>
          <a:spLocks noChangeAspect="1"/>
        </xdr:cNvSpPr>
      </xdr:nvSpPr>
      <xdr:spPr>
        <a:xfrm>
          <a:off x="790575" y="11641455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85750"/>
    <xdr:sp>
      <xdr:nvSpPr>
        <xdr:cNvPr id="36" name="AutoShape 2"/>
        <xdr:cNvSpPr>
          <a:spLocks noChangeAspect="1"/>
        </xdr:cNvSpPr>
      </xdr:nvSpPr>
      <xdr:spPr>
        <a:xfrm>
          <a:off x="790575" y="11641455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85750"/>
    <xdr:sp>
      <xdr:nvSpPr>
        <xdr:cNvPr id="37" name="AutoShape 2"/>
        <xdr:cNvSpPr>
          <a:spLocks noChangeAspect="1"/>
        </xdr:cNvSpPr>
      </xdr:nvSpPr>
      <xdr:spPr>
        <a:xfrm>
          <a:off x="790575" y="11641455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76225"/>
    <xdr:sp>
      <xdr:nvSpPr>
        <xdr:cNvPr id="38" name="AutoShape 2"/>
        <xdr:cNvSpPr>
          <a:spLocks noChangeAspect="1"/>
        </xdr:cNvSpPr>
      </xdr:nvSpPr>
      <xdr:spPr>
        <a:xfrm>
          <a:off x="790575" y="11641455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66700"/>
    <xdr:sp>
      <xdr:nvSpPr>
        <xdr:cNvPr id="39" name="AutoShape 2"/>
        <xdr:cNvSpPr>
          <a:spLocks noChangeAspect="1"/>
        </xdr:cNvSpPr>
      </xdr:nvSpPr>
      <xdr:spPr>
        <a:xfrm>
          <a:off x="790575" y="116414550"/>
          <a:ext cx="39052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66700"/>
    <xdr:sp>
      <xdr:nvSpPr>
        <xdr:cNvPr id="40" name="AutoShape 2"/>
        <xdr:cNvSpPr>
          <a:spLocks noChangeAspect="1"/>
        </xdr:cNvSpPr>
      </xdr:nvSpPr>
      <xdr:spPr>
        <a:xfrm>
          <a:off x="790575" y="116414550"/>
          <a:ext cx="39052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85750"/>
    <xdr:sp>
      <xdr:nvSpPr>
        <xdr:cNvPr id="41" name="AutoShape 2"/>
        <xdr:cNvSpPr>
          <a:spLocks noChangeAspect="1"/>
        </xdr:cNvSpPr>
      </xdr:nvSpPr>
      <xdr:spPr>
        <a:xfrm>
          <a:off x="790575" y="11641455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76225"/>
    <xdr:sp>
      <xdr:nvSpPr>
        <xdr:cNvPr id="42" name="AutoShape 2"/>
        <xdr:cNvSpPr>
          <a:spLocks noChangeAspect="1"/>
        </xdr:cNvSpPr>
      </xdr:nvSpPr>
      <xdr:spPr>
        <a:xfrm>
          <a:off x="790575" y="11641455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76225"/>
    <xdr:sp>
      <xdr:nvSpPr>
        <xdr:cNvPr id="43" name="AutoShape 2"/>
        <xdr:cNvSpPr>
          <a:spLocks noChangeAspect="1"/>
        </xdr:cNvSpPr>
      </xdr:nvSpPr>
      <xdr:spPr>
        <a:xfrm>
          <a:off x="790575" y="11641455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85750"/>
    <xdr:sp>
      <xdr:nvSpPr>
        <xdr:cNvPr id="44" name="AutoShape 2"/>
        <xdr:cNvSpPr>
          <a:spLocks noChangeAspect="1"/>
        </xdr:cNvSpPr>
      </xdr:nvSpPr>
      <xdr:spPr>
        <a:xfrm>
          <a:off x="790575" y="11641455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14325"/>
    <xdr:sp>
      <xdr:nvSpPr>
        <xdr:cNvPr id="45" name="AutoShape 2"/>
        <xdr:cNvSpPr>
          <a:spLocks noChangeAspect="1"/>
        </xdr:cNvSpPr>
      </xdr:nvSpPr>
      <xdr:spPr>
        <a:xfrm>
          <a:off x="790575" y="11641455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04800"/>
    <xdr:sp>
      <xdr:nvSpPr>
        <xdr:cNvPr id="46" name="AutoShape 2"/>
        <xdr:cNvSpPr>
          <a:spLocks noChangeAspect="1"/>
        </xdr:cNvSpPr>
      </xdr:nvSpPr>
      <xdr:spPr>
        <a:xfrm>
          <a:off x="790575" y="11641455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95275"/>
    <xdr:sp>
      <xdr:nvSpPr>
        <xdr:cNvPr id="47" name="AutoShape 2"/>
        <xdr:cNvSpPr>
          <a:spLocks noChangeAspect="1"/>
        </xdr:cNvSpPr>
      </xdr:nvSpPr>
      <xdr:spPr>
        <a:xfrm>
          <a:off x="790575" y="11641455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95275"/>
    <xdr:sp>
      <xdr:nvSpPr>
        <xdr:cNvPr id="48" name="AutoShape 2"/>
        <xdr:cNvSpPr>
          <a:spLocks noChangeAspect="1"/>
        </xdr:cNvSpPr>
      </xdr:nvSpPr>
      <xdr:spPr>
        <a:xfrm>
          <a:off x="790575" y="11641455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14325"/>
    <xdr:sp>
      <xdr:nvSpPr>
        <xdr:cNvPr id="49" name="AutoShape 2"/>
        <xdr:cNvSpPr>
          <a:spLocks noChangeAspect="1"/>
        </xdr:cNvSpPr>
      </xdr:nvSpPr>
      <xdr:spPr>
        <a:xfrm>
          <a:off x="790575" y="11641455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04800"/>
    <xdr:sp>
      <xdr:nvSpPr>
        <xdr:cNvPr id="50" name="AutoShape 2"/>
        <xdr:cNvSpPr>
          <a:spLocks noChangeAspect="1"/>
        </xdr:cNvSpPr>
      </xdr:nvSpPr>
      <xdr:spPr>
        <a:xfrm>
          <a:off x="790575" y="11641455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04800"/>
    <xdr:sp>
      <xdr:nvSpPr>
        <xdr:cNvPr id="51" name="AutoShape 2"/>
        <xdr:cNvSpPr>
          <a:spLocks noChangeAspect="1"/>
        </xdr:cNvSpPr>
      </xdr:nvSpPr>
      <xdr:spPr>
        <a:xfrm>
          <a:off x="790575" y="11641455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14325"/>
    <xdr:sp>
      <xdr:nvSpPr>
        <xdr:cNvPr id="52" name="AutoShape 2"/>
        <xdr:cNvSpPr>
          <a:spLocks noChangeAspect="1"/>
        </xdr:cNvSpPr>
      </xdr:nvSpPr>
      <xdr:spPr>
        <a:xfrm>
          <a:off x="790575" y="11641455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14325"/>
    <xdr:sp>
      <xdr:nvSpPr>
        <xdr:cNvPr id="53" name="AutoShape 2"/>
        <xdr:cNvSpPr>
          <a:spLocks noChangeAspect="1"/>
        </xdr:cNvSpPr>
      </xdr:nvSpPr>
      <xdr:spPr>
        <a:xfrm>
          <a:off x="790575" y="11641455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04800"/>
    <xdr:sp>
      <xdr:nvSpPr>
        <xdr:cNvPr id="54" name="AutoShape 2"/>
        <xdr:cNvSpPr>
          <a:spLocks noChangeAspect="1"/>
        </xdr:cNvSpPr>
      </xdr:nvSpPr>
      <xdr:spPr>
        <a:xfrm>
          <a:off x="790575" y="11641455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95275"/>
    <xdr:sp>
      <xdr:nvSpPr>
        <xdr:cNvPr id="55" name="AutoShape 2"/>
        <xdr:cNvSpPr>
          <a:spLocks noChangeAspect="1"/>
        </xdr:cNvSpPr>
      </xdr:nvSpPr>
      <xdr:spPr>
        <a:xfrm>
          <a:off x="790575" y="11641455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95275"/>
    <xdr:sp>
      <xdr:nvSpPr>
        <xdr:cNvPr id="56" name="AutoShape 2"/>
        <xdr:cNvSpPr>
          <a:spLocks noChangeAspect="1"/>
        </xdr:cNvSpPr>
      </xdr:nvSpPr>
      <xdr:spPr>
        <a:xfrm>
          <a:off x="790575" y="11641455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14325"/>
    <xdr:sp>
      <xdr:nvSpPr>
        <xdr:cNvPr id="57" name="AutoShape 2"/>
        <xdr:cNvSpPr>
          <a:spLocks noChangeAspect="1"/>
        </xdr:cNvSpPr>
      </xdr:nvSpPr>
      <xdr:spPr>
        <a:xfrm>
          <a:off x="790575" y="11641455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04800"/>
    <xdr:sp>
      <xdr:nvSpPr>
        <xdr:cNvPr id="58" name="AutoShape 2"/>
        <xdr:cNvSpPr>
          <a:spLocks noChangeAspect="1"/>
        </xdr:cNvSpPr>
      </xdr:nvSpPr>
      <xdr:spPr>
        <a:xfrm>
          <a:off x="790575" y="11641455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04800"/>
    <xdr:sp>
      <xdr:nvSpPr>
        <xdr:cNvPr id="59" name="AutoShape 2"/>
        <xdr:cNvSpPr>
          <a:spLocks noChangeAspect="1"/>
        </xdr:cNvSpPr>
      </xdr:nvSpPr>
      <xdr:spPr>
        <a:xfrm>
          <a:off x="790575" y="11641455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14325"/>
    <xdr:sp>
      <xdr:nvSpPr>
        <xdr:cNvPr id="60" name="AutoShape 2"/>
        <xdr:cNvSpPr>
          <a:spLocks noChangeAspect="1"/>
        </xdr:cNvSpPr>
      </xdr:nvSpPr>
      <xdr:spPr>
        <a:xfrm>
          <a:off x="790575" y="11641455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244</xdr:row>
      <xdr:rowOff>0</xdr:rowOff>
    </xdr:from>
    <xdr:ext cx="504825" cy="85725"/>
    <xdr:sp>
      <xdr:nvSpPr>
        <xdr:cNvPr id="61" name="AutoShape 1"/>
        <xdr:cNvSpPr>
          <a:spLocks noChangeAspect="1"/>
        </xdr:cNvSpPr>
      </xdr:nvSpPr>
      <xdr:spPr>
        <a:xfrm>
          <a:off x="790575" y="499872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244</xdr:row>
      <xdr:rowOff>0</xdr:rowOff>
    </xdr:from>
    <xdr:ext cx="504825" cy="85725"/>
    <xdr:sp>
      <xdr:nvSpPr>
        <xdr:cNvPr id="62" name="AutoShape 2"/>
        <xdr:cNvSpPr>
          <a:spLocks noChangeAspect="1"/>
        </xdr:cNvSpPr>
      </xdr:nvSpPr>
      <xdr:spPr>
        <a:xfrm>
          <a:off x="790575" y="499872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244</xdr:row>
      <xdr:rowOff>0</xdr:rowOff>
    </xdr:from>
    <xdr:ext cx="504825" cy="85725"/>
    <xdr:sp>
      <xdr:nvSpPr>
        <xdr:cNvPr id="63" name="AutoShape 3"/>
        <xdr:cNvSpPr>
          <a:spLocks noChangeAspect="1"/>
        </xdr:cNvSpPr>
      </xdr:nvSpPr>
      <xdr:spPr>
        <a:xfrm>
          <a:off x="790575" y="499872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244</xdr:row>
      <xdr:rowOff>0</xdr:rowOff>
    </xdr:from>
    <xdr:ext cx="504825" cy="76200"/>
    <xdr:sp>
      <xdr:nvSpPr>
        <xdr:cNvPr id="64" name="AutoShape 4"/>
        <xdr:cNvSpPr>
          <a:spLocks noChangeAspect="1"/>
        </xdr:cNvSpPr>
      </xdr:nvSpPr>
      <xdr:spPr>
        <a:xfrm>
          <a:off x="790575" y="499872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232</xdr:row>
      <xdr:rowOff>0</xdr:rowOff>
    </xdr:from>
    <xdr:ext cx="447675" cy="266700"/>
    <xdr:sp>
      <xdr:nvSpPr>
        <xdr:cNvPr id="65" name="AutoShape 2"/>
        <xdr:cNvSpPr>
          <a:spLocks noChangeAspect="1"/>
        </xdr:cNvSpPr>
      </xdr:nvSpPr>
      <xdr:spPr>
        <a:xfrm>
          <a:off x="790575" y="4752022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232</xdr:row>
      <xdr:rowOff>0</xdr:rowOff>
    </xdr:from>
    <xdr:ext cx="447675" cy="257175"/>
    <xdr:sp>
      <xdr:nvSpPr>
        <xdr:cNvPr id="66" name="AutoShape 2"/>
        <xdr:cNvSpPr>
          <a:spLocks noChangeAspect="1"/>
        </xdr:cNvSpPr>
      </xdr:nvSpPr>
      <xdr:spPr>
        <a:xfrm>
          <a:off x="790575" y="47520225"/>
          <a:ext cx="447675" cy="2571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232</xdr:row>
      <xdr:rowOff>0</xdr:rowOff>
    </xdr:from>
    <xdr:ext cx="447675" cy="238125"/>
    <xdr:sp>
      <xdr:nvSpPr>
        <xdr:cNvPr id="67" name="AutoShape 2"/>
        <xdr:cNvSpPr>
          <a:spLocks noChangeAspect="1"/>
        </xdr:cNvSpPr>
      </xdr:nvSpPr>
      <xdr:spPr>
        <a:xfrm>
          <a:off x="790575" y="47520225"/>
          <a:ext cx="447675" cy="238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232</xdr:row>
      <xdr:rowOff>0</xdr:rowOff>
    </xdr:from>
    <xdr:ext cx="447675" cy="238125"/>
    <xdr:sp>
      <xdr:nvSpPr>
        <xdr:cNvPr id="68" name="AutoShape 2"/>
        <xdr:cNvSpPr>
          <a:spLocks noChangeAspect="1"/>
        </xdr:cNvSpPr>
      </xdr:nvSpPr>
      <xdr:spPr>
        <a:xfrm>
          <a:off x="790575" y="47520225"/>
          <a:ext cx="447675" cy="238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232</xdr:row>
      <xdr:rowOff>0</xdr:rowOff>
    </xdr:from>
    <xdr:ext cx="447675" cy="266700"/>
    <xdr:sp>
      <xdr:nvSpPr>
        <xdr:cNvPr id="69" name="AutoShape 2"/>
        <xdr:cNvSpPr>
          <a:spLocks noChangeAspect="1"/>
        </xdr:cNvSpPr>
      </xdr:nvSpPr>
      <xdr:spPr>
        <a:xfrm>
          <a:off x="790575" y="4752022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161925"/>
    <xdr:sp>
      <xdr:nvSpPr>
        <xdr:cNvPr id="70" name="AutoShape 2"/>
        <xdr:cNvSpPr>
          <a:spLocks noChangeAspect="1"/>
        </xdr:cNvSpPr>
      </xdr:nvSpPr>
      <xdr:spPr>
        <a:xfrm>
          <a:off x="790575" y="499872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161925"/>
    <xdr:sp>
      <xdr:nvSpPr>
        <xdr:cNvPr id="71" name="AutoShape 2"/>
        <xdr:cNvSpPr>
          <a:spLocks noChangeAspect="1"/>
        </xdr:cNvSpPr>
      </xdr:nvSpPr>
      <xdr:spPr>
        <a:xfrm>
          <a:off x="790575" y="499872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232</xdr:row>
      <xdr:rowOff>0</xdr:rowOff>
    </xdr:from>
    <xdr:ext cx="447675" cy="257175"/>
    <xdr:sp>
      <xdr:nvSpPr>
        <xdr:cNvPr id="72" name="AutoShape 2"/>
        <xdr:cNvSpPr>
          <a:spLocks noChangeAspect="1"/>
        </xdr:cNvSpPr>
      </xdr:nvSpPr>
      <xdr:spPr>
        <a:xfrm>
          <a:off x="790575" y="47520225"/>
          <a:ext cx="447675" cy="2571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232</xdr:row>
      <xdr:rowOff>0</xdr:rowOff>
    </xdr:from>
    <xdr:ext cx="447675" cy="257175"/>
    <xdr:sp>
      <xdr:nvSpPr>
        <xdr:cNvPr id="73" name="AutoShape 2"/>
        <xdr:cNvSpPr>
          <a:spLocks noChangeAspect="1"/>
        </xdr:cNvSpPr>
      </xdr:nvSpPr>
      <xdr:spPr>
        <a:xfrm>
          <a:off x="790575" y="47520225"/>
          <a:ext cx="447675" cy="2571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232</xdr:row>
      <xdr:rowOff>0</xdr:rowOff>
    </xdr:from>
    <xdr:ext cx="447675" cy="266700"/>
    <xdr:sp>
      <xdr:nvSpPr>
        <xdr:cNvPr id="74" name="AutoShape 2"/>
        <xdr:cNvSpPr>
          <a:spLocks noChangeAspect="1"/>
        </xdr:cNvSpPr>
      </xdr:nvSpPr>
      <xdr:spPr>
        <a:xfrm>
          <a:off x="790575" y="4752022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244</xdr:row>
      <xdr:rowOff>0</xdr:rowOff>
    </xdr:from>
    <xdr:ext cx="504825" cy="85725"/>
    <xdr:sp>
      <xdr:nvSpPr>
        <xdr:cNvPr id="75" name="AutoShape 1"/>
        <xdr:cNvSpPr>
          <a:spLocks noChangeAspect="1"/>
        </xdr:cNvSpPr>
      </xdr:nvSpPr>
      <xdr:spPr>
        <a:xfrm>
          <a:off x="790575" y="499872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244</xdr:row>
      <xdr:rowOff>0</xdr:rowOff>
    </xdr:from>
    <xdr:ext cx="504825" cy="85725"/>
    <xdr:sp>
      <xdr:nvSpPr>
        <xdr:cNvPr id="76" name="AutoShape 2"/>
        <xdr:cNvSpPr>
          <a:spLocks noChangeAspect="1"/>
        </xdr:cNvSpPr>
      </xdr:nvSpPr>
      <xdr:spPr>
        <a:xfrm>
          <a:off x="790575" y="499872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244</xdr:row>
      <xdr:rowOff>0</xdr:rowOff>
    </xdr:from>
    <xdr:ext cx="504825" cy="85725"/>
    <xdr:sp>
      <xdr:nvSpPr>
        <xdr:cNvPr id="77" name="AutoShape 3"/>
        <xdr:cNvSpPr>
          <a:spLocks noChangeAspect="1"/>
        </xdr:cNvSpPr>
      </xdr:nvSpPr>
      <xdr:spPr>
        <a:xfrm>
          <a:off x="790575" y="499872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244</xdr:row>
      <xdr:rowOff>0</xdr:rowOff>
    </xdr:from>
    <xdr:ext cx="504825" cy="76200"/>
    <xdr:sp>
      <xdr:nvSpPr>
        <xdr:cNvPr id="78" name="AutoShape 4"/>
        <xdr:cNvSpPr>
          <a:spLocks noChangeAspect="1"/>
        </xdr:cNvSpPr>
      </xdr:nvSpPr>
      <xdr:spPr>
        <a:xfrm>
          <a:off x="790575" y="499872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232</xdr:row>
      <xdr:rowOff>0</xdr:rowOff>
    </xdr:from>
    <xdr:ext cx="447675" cy="266700"/>
    <xdr:sp>
      <xdr:nvSpPr>
        <xdr:cNvPr id="79" name="AutoShape 2"/>
        <xdr:cNvSpPr>
          <a:spLocks noChangeAspect="1"/>
        </xdr:cNvSpPr>
      </xdr:nvSpPr>
      <xdr:spPr>
        <a:xfrm>
          <a:off x="790575" y="4752022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232</xdr:row>
      <xdr:rowOff>0</xdr:rowOff>
    </xdr:from>
    <xdr:ext cx="447675" cy="257175"/>
    <xdr:sp>
      <xdr:nvSpPr>
        <xdr:cNvPr id="80" name="AutoShape 2"/>
        <xdr:cNvSpPr>
          <a:spLocks noChangeAspect="1"/>
        </xdr:cNvSpPr>
      </xdr:nvSpPr>
      <xdr:spPr>
        <a:xfrm>
          <a:off x="790575" y="47520225"/>
          <a:ext cx="447675" cy="2571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232</xdr:row>
      <xdr:rowOff>0</xdr:rowOff>
    </xdr:from>
    <xdr:ext cx="447675" cy="238125"/>
    <xdr:sp>
      <xdr:nvSpPr>
        <xdr:cNvPr id="81" name="AutoShape 2"/>
        <xdr:cNvSpPr>
          <a:spLocks noChangeAspect="1"/>
        </xdr:cNvSpPr>
      </xdr:nvSpPr>
      <xdr:spPr>
        <a:xfrm>
          <a:off x="790575" y="47520225"/>
          <a:ext cx="447675" cy="238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232</xdr:row>
      <xdr:rowOff>0</xdr:rowOff>
    </xdr:from>
    <xdr:ext cx="447675" cy="238125"/>
    <xdr:sp>
      <xdr:nvSpPr>
        <xdr:cNvPr id="82" name="AutoShape 2"/>
        <xdr:cNvSpPr>
          <a:spLocks noChangeAspect="1"/>
        </xdr:cNvSpPr>
      </xdr:nvSpPr>
      <xdr:spPr>
        <a:xfrm>
          <a:off x="790575" y="47520225"/>
          <a:ext cx="447675" cy="2381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232</xdr:row>
      <xdr:rowOff>0</xdr:rowOff>
    </xdr:from>
    <xdr:ext cx="447675" cy="266700"/>
    <xdr:sp>
      <xdr:nvSpPr>
        <xdr:cNvPr id="83" name="AutoShape 2"/>
        <xdr:cNvSpPr>
          <a:spLocks noChangeAspect="1"/>
        </xdr:cNvSpPr>
      </xdr:nvSpPr>
      <xdr:spPr>
        <a:xfrm>
          <a:off x="790575" y="4752022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161925"/>
    <xdr:sp>
      <xdr:nvSpPr>
        <xdr:cNvPr id="84" name="AutoShape 2"/>
        <xdr:cNvSpPr>
          <a:spLocks noChangeAspect="1"/>
        </xdr:cNvSpPr>
      </xdr:nvSpPr>
      <xdr:spPr>
        <a:xfrm>
          <a:off x="790575" y="499872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161925"/>
    <xdr:sp>
      <xdr:nvSpPr>
        <xdr:cNvPr id="85" name="AutoShape 2"/>
        <xdr:cNvSpPr>
          <a:spLocks noChangeAspect="1"/>
        </xdr:cNvSpPr>
      </xdr:nvSpPr>
      <xdr:spPr>
        <a:xfrm>
          <a:off x="790575" y="499872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232</xdr:row>
      <xdr:rowOff>0</xdr:rowOff>
    </xdr:from>
    <xdr:ext cx="447675" cy="257175"/>
    <xdr:sp>
      <xdr:nvSpPr>
        <xdr:cNvPr id="86" name="AutoShape 2"/>
        <xdr:cNvSpPr>
          <a:spLocks noChangeAspect="1"/>
        </xdr:cNvSpPr>
      </xdr:nvSpPr>
      <xdr:spPr>
        <a:xfrm>
          <a:off x="790575" y="47520225"/>
          <a:ext cx="447675" cy="2571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232</xdr:row>
      <xdr:rowOff>0</xdr:rowOff>
    </xdr:from>
    <xdr:ext cx="447675" cy="257175"/>
    <xdr:sp>
      <xdr:nvSpPr>
        <xdr:cNvPr id="87" name="AutoShape 2"/>
        <xdr:cNvSpPr>
          <a:spLocks noChangeAspect="1"/>
        </xdr:cNvSpPr>
      </xdr:nvSpPr>
      <xdr:spPr>
        <a:xfrm>
          <a:off x="790575" y="47520225"/>
          <a:ext cx="447675" cy="2571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232</xdr:row>
      <xdr:rowOff>0</xdr:rowOff>
    </xdr:from>
    <xdr:ext cx="447675" cy="266700"/>
    <xdr:sp>
      <xdr:nvSpPr>
        <xdr:cNvPr id="88" name="AutoShape 2"/>
        <xdr:cNvSpPr>
          <a:spLocks noChangeAspect="1"/>
        </xdr:cNvSpPr>
      </xdr:nvSpPr>
      <xdr:spPr>
        <a:xfrm>
          <a:off x="790575" y="4752022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266700"/>
    <xdr:sp>
      <xdr:nvSpPr>
        <xdr:cNvPr id="89" name="AutoShape 2"/>
        <xdr:cNvSpPr>
          <a:spLocks noChangeAspect="1"/>
        </xdr:cNvSpPr>
      </xdr:nvSpPr>
      <xdr:spPr>
        <a:xfrm>
          <a:off x="790575" y="49987200"/>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257175"/>
    <xdr:sp>
      <xdr:nvSpPr>
        <xdr:cNvPr id="90" name="AutoShape 2"/>
        <xdr:cNvSpPr>
          <a:spLocks noChangeAspect="1"/>
        </xdr:cNvSpPr>
      </xdr:nvSpPr>
      <xdr:spPr>
        <a:xfrm>
          <a:off x="790575" y="49987200"/>
          <a:ext cx="447675" cy="2571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247650"/>
    <xdr:sp>
      <xdr:nvSpPr>
        <xdr:cNvPr id="91" name="AutoShape 2"/>
        <xdr:cNvSpPr>
          <a:spLocks noChangeAspect="1"/>
        </xdr:cNvSpPr>
      </xdr:nvSpPr>
      <xdr:spPr>
        <a:xfrm>
          <a:off x="790575" y="49987200"/>
          <a:ext cx="447675" cy="247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247650"/>
    <xdr:sp>
      <xdr:nvSpPr>
        <xdr:cNvPr id="92" name="AutoShape 2"/>
        <xdr:cNvSpPr>
          <a:spLocks noChangeAspect="1"/>
        </xdr:cNvSpPr>
      </xdr:nvSpPr>
      <xdr:spPr>
        <a:xfrm>
          <a:off x="790575" y="49987200"/>
          <a:ext cx="447675" cy="247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266700"/>
    <xdr:sp>
      <xdr:nvSpPr>
        <xdr:cNvPr id="93" name="AutoShape 2"/>
        <xdr:cNvSpPr>
          <a:spLocks noChangeAspect="1"/>
        </xdr:cNvSpPr>
      </xdr:nvSpPr>
      <xdr:spPr>
        <a:xfrm>
          <a:off x="790575" y="49987200"/>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257175"/>
    <xdr:sp>
      <xdr:nvSpPr>
        <xdr:cNvPr id="94" name="AutoShape 2"/>
        <xdr:cNvSpPr>
          <a:spLocks noChangeAspect="1"/>
        </xdr:cNvSpPr>
      </xdr:nvSpPr>
      <xdr:spPr>
        <a:xfrm>
          <a:off x="790575" y="49987200"/>
          <a:ext cx="447675" cy="2571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257175"/>
    <xdr:sp>
      <xdr:nvSpPr>
        <xdr:cNvPr id="95" name="AutoShape 2"/>
        <xdr:cNvSpPr>
          <a:spLocks noChangeAspect="1"/>
        </xdr:cNvSpPr>
      </xdr:nvSpPr>
      <xdr:spPr>
        <a:xfrm>
          <a:off x="790575" y="49987200"/>
          <a:ext cx="447675" cy="2571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266700"/>
    <xdr:sp>
      <xdr:nvSpPr>
        <xdr:cNvPr id="96" name="AutoShape 2"/>
        <xdr:cNvSpPr>
          <a:spLocks noChangeAspect="1"/>
        </xdr:cNvSpPr>
      </xdr:nvSpPr>
      <xdr:spPr>
        <a:xfrm>
          <a:off x="790575" y="49987200"/>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266700"/>
    <xdr:sp>
      <xdr:nvSpPr>
        <xdr:cNvPr id="97" name="AutoShape 2"/>
        <xdr:cNvSpPr>
          <a:spLocks noChangeAspect="1"/>
        </xdr:cNvSpPr>
      </xdr:nvSpPr>
      <xdr:spPr>
        <a:xfrm>
          <a:off x="790575" y="49987200"/>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257175"/>
    <xdr:sp>
      <xdr:nvSpPr>
        <xdr:cNvPr id="98" name="AutoShape 2"/>
        <xdr:cNvSpPr>
          <a:spLocks noChangeAspect="1"/>
        </xdr:cNvSpPr>
      </xdr:nvSpPr>
      <xdr:spPr>
        <a:xfrm>
          <a:off x="790575" y="49987200"/>
          <a:ext cx="447675" cy="2571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247650"/>
    <xdr:sp>
      <xdr:nvSpPr>
        <xdr:cNvPr id="99" name="AutoShape 2"/>
        <xdr:cNvSpPr>
          <a:spLocks noChangeAspect="1"/>
        </xdr:cNvSpPr>
      </xdr:nvSpPr>
      <xdr:spPr>
        <a:xfrm>
          <a:off x="790575" y="49987200"/>
          <a:ext cx="447675" cy="247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247650"/>
    <xdr:sp>
      <xdr:nvSpPr>
        <xdr:cNvPr id="100" name="AutoShape 2"/>
        <xdr:cNvSpPr>
          <a:spLocks noChangeAspect="1"/>
        </xdr:cNvSpPr>
      </xdr:nvSpPr>
      <xdr:spPr>
        <a:xfrm>
          <a:off x="790575" y="49987200"/>
          <a:ext cx="447675" cy="247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266700"/>
    <xdr:sp>
      <xdr:nvSpPr>
        <xdr:cNvPr id="101" name="AutoShape 2"/>
        <xdr:cNvSpPr>
          <a:spLocks noChangeAspect="1"/>
        </xdr:cNvSpPr>
      </xdr:nvSpPr>
      <xdr:spPr>
        <a:xfrm>
          <a:off x="790575" y="49987200"/>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257175"/>
    <xdr:sp>
      <xdr:nvSpPr>
        <xdr:cNvPr id="102" name="AutoShape 2"/>
        <xdr:cNvSpPr>
          <a:spLocks noChangeAspect="1"/>
        </xdr:cNvSpPr>
      </xdr:nvSpPr>
      <xdr:spPr>
        <a:xfrm>
          <a:off x="790575" y="49987200"/>
          <a:ext cx="447675" cy="2571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257175"/>
    <xdr:sp>
      <xdr:nvSpPr>
        <xdr:cNvPr id="103" name="AutoShape 2"/>
        <xdr:cNvSpPr>
          <a:spLocks noChangeAspect="1"/>
        </xdr:cNvSpPr>
      </xdr:nvSpPr>
      <xdr:spPr>
        <a:xfrm>
          <a:off x="790575" y="49987200"/>
          <a:ext cx="447675" cy="2571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244</xdr:row>
      <xdr:rowOff>0</xdr:rowOff>
    </xdr:from>
    <xdr:ext cx="447675" cy="266700"/>
    <xdr:sp>
      <xdr:nvSpPr>
        <xdr:cNvPr id="104" name="AutoShape 2"/>
        <xdr:cNvSpPr>
          <a:spLocks noChangeAspect="1"/>
        </xdr:cNvSpPr>
      </xdr:nvSpPr>
      <xdr:spPr>
        <a:xfrm>
          <a:off x="790575" y="49987200"/>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14325"/>
    <xdr:sp>
      <xdr:nvSpPr>
        <xdr:cNvPr id="105" name="AutoShape 2"/>
        <xdr:cNvSpPr>
          <a:spLocks noChangeAspect="1"/>
        </xdr:cNvSpPr>
      </xdr:nvSpPr>
      <xdr:spPr>
        <a:xfrm>
          <a:off x="790575" y="11641455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04800"/>
    <xdr:sp>
      <xdr:nvSpPr>
        <xdr:cNvPr id="106" name="AutoShape 2"/>
        <xdr:cNvSpPr>
          <a:spLocks noChangeAspect="1"/>
        </xdr:cNvSpPr>
      </xdr:nvSpPr>
      <xdr:spPr>
        <a:xfrm>
          <a:off x="790575" y="11641455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95275"/>
    <xdr:sp>
      <xdr:nvSpPr>
        <xdr:cNvPr id="107" name="AutoShape 2"/>
        <xdr:cNvSpPr>
          <a:spLocks noChangeAspect="1"/>
        </xdr:cNvSpPr>
      </xdr:nvSpPr>
      <xdr:spPr>
        <a:xfrm>
          <a:off x="790575" y="11641455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95275"/>
    <xdr:sp>
      <xdr:nvSpPr>
        <xdr:cNvPr id="108" name="AutoShape 2"/>
        <xdr:cNvSpPr>
          <a:spLocks noChangeAspect="1"/>
        </xdr:cNvSpPr>
      </xdr:nvSpPr>
      <xdr:spPr>
        <a:xfrm>
          <a:off x="790575" y="11641455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14325"/>
    <xdr:sp>
      <xdr:nvSpPr>
        <xdr:cNvPr id="109" name="AutoShape 2"/>
        <xdr:cNvSpPr>
          <a:spLocks noChangeAspect="1"/>
        </xdr:cNvSpPr>
      </xdr:nvSpPr>
      <xdr:spPr>
        <a:xfrm>
          <a:off x="790575" y="11641455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04800"/>
    <xdr:sp>
      <xdr:nvSpPr>
        <xdr:cNvPr id="110" name="AutoShape 2"/>
        <xdr:cNvSpPr>
          <a:spLocks noChangeAspect="1"/>
        </xdr:cNvSpPr>
      </xdr:nvSpPr>
      <xdr:spPr>
        <a:xfrm>
          <a:off x="790575" y="11641455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04800"/>
    <xdr:sp>
      <xdr:nvSpPr>
        <xdr:cNvPr id="111" name="AutoShape 2"/>
        <xdr:cNvSpPr>
          <a:spLocks noChangeAspect="1"/>
        </xdr:cNvSpPr>
      </xdr:nvSpPr>
      <xdr:spPr>
        <a:xfrm>
          <a:off x="790575" y="11641455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14325"/>
    <xdr:sp>
      <xdr:nvSpPr>
        <xdr:cNvPr id="112" name="AutoShape 2"/>
        <xdr:cNvSpPr>
          <a:spLocks noChangeAspect="1"/>
        </xdr:cNvSpPr>
      </xdr:nvSpPr>
      <xdr:spPr>
        <a:xfrm>
          <a:off x="790575" y="11641455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14325"/>
    <xdr:sp>
      <xdr:nvSpPr>
        <xdr:cNvPr id="113" name="AutoShape 2"/>
        <xdr:cNvSpPr>
          <a:spLocks noChangeAspect="1"/>
        </xdr:cNvSpPr>
      </xdr:nvSpPr>
      <xdr:spPr>
        <a:xfrm>
          <a:off x="790575" y="11641455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04800"/>
    <xdr:sp>
      <xdr:nvSpPr>
        <xdr:cNvPr id="114" name="AutoShape 2"/>
        <xdr:cNvSpPr>
          <a:spLocks noChangeAspect="1"/>
        </xdr:cNvSpPr>
      </xdr:nvSpPr>
      <xdr:spPr>
        <a:xfrm>
          <a:off x="790575" y="11641455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95275"/>
    <xdr:sp>
      <xdr:nvSpPr>
        <xdr:cNvPr id="115" name="AutoShape 2"/>
        <xdr:cNvSpPr>
          <a:spLocks noChangeAspect="1"/>
        </xdr:cNvSpPr>
      </xdr:nvSpPr>
      <xdr:spPr>
        <a:xfrm>
          <a:off x="790575" y="11641455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295275"/>
    <xdr:sp>
      <xdr:nvSpPr>
        <xdr:cNvPr id="116" name="AutoShape 2"/>
        <xdr:cNvSpPr>
          <a:spLocks noChangeAspect="1"/>
        </xdr:cNvSpPr>
      </xdr:nvSpPr>
      <xdr:spPr>
        <a:xfrm>
          <a:off x="790575" y="11641455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14325"/>
    <xdr:sp>
      <xdr:nvSpPr>
        <xdr:cNvPr id="117" name="AutoShape 2"/>
        <xdr:cNvSpPr>
          <a:spLocks noChangeAspect="1"/>
        </xdr:cNvSpPr>
      </xdr:nvSpPr>
      <xdr:spPr>
        <a:xfrm>
          <a:off x="790575" y="11641455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04800"/>
    <xdr:sp>
      <xdr:nvSpPr>
        <xdr:cNvPr id="118" name="AutoShape 2"/>
        <xdr:cNvSpPr>
          <a:spLocks noChangeAspect="1"/>
        </xdr:cNvSpPr>
      </xdr:nvSpPr>
      <xdr:spPr>
        <a:xfrm>
          <a:off x="790575" y="11641455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04800"/>
    <xdr:sp>
      <xdr:nvSpPr>
        <xdr:cNvPr id="119" name="AutoShape 2"/>
        <xdr:cNvSpPr>
          <a:spLocks noChangeAspect="1"/>
        </xdr:cNvSpPr>
      </xdr:nvSpPr>
      <xdr:spPr>
        <a:xfrm>
          <a:off x="790575" y="11641455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533</xdr:row>
      <xdr:rowOff>0</xdr:rowOff>
    </xdr:from>
    <xdr:ext cx="390525" cy="314325"/>
    <xdr:sp>
      <xdr:nvSpPr>
        <xdr:cNvPr id="120" name="AutoShape 2"/>
        <xdr:cNvSpPr>
          <a:spLocks noChangeAspect="1"/>
        </xdr:cNvSpPr>
      </xdr:nvSpPr>
      <xdr:spPr>
        <a:xfrm>
          <a:off x="790575" y="11641455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2</xdr:col>
      <xdr:colOff>2114550</xdr:colOff>
      <xdr:row>265</xdr:row>
      <xdr:rowOff>104775</xdr:rowOff>
    </xdr:from>
    <xdr:to>
      <xdr:col>2</xdr:col>
      <xdr:colOff>2286000</xdr:colOff>
      <xdr:row>266</xdr:row>
      <xdr:rowOff>0</xdr:rowOff>
    </xdr:to>
    <xdr:sp fLocksText="0">
      <xdr:nvSpPr>
        <xdr:cNvPr id="121" name="Text Box 2"/>
        <xdr:cNvSpPr txBox="1">
          <a:spLocks noChangeArrowheads="1"/>
        </xdr:cNvSpPr>
      </xdr:nvSpPr>
      <xdr:spPr>
        <a:xfrm>
          <a:off x="2905125" y="55397400"/>
          <a:ext cx="171450" cy="5715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2</xdr:col>
      <xdr:colOff>0</xdr:colOff>
      <xdr:row>291</xdr:row>
      <xdr:rowOff>0</xdr:rowOff>
    </xdr:from>
    <xdr:ext cx="504825" cy="95250"/>
    <xdr:sp>
      <xdr:nvSpPr>
        <xdr:cNvPr id="122" name="AutoShape 1"/>
        <xdr:cNvSpPr>
          <a:spLocks noChangeAspect="1"/>
        </xdr:cNvSpPr>
      </xdr:nvSpPr>
      <xdr:spPr>
        <a:xfrm>
          <a:off x="790575" y="61121925"/>
          <a:ext cx="504825"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291</xdr:row>
      <xdr:rowOff>0</xdr:rowOff>
    </xdr:from>
    <xdr:ext cx="504825" cy="95250"/>
    <xdr:sp>
      <xdr:nvSpPr>
        <xdr:cNvPr id="123" name="AutoShape 2"/>
        <xdr:cNvSpPr>
          <a:spLocks noChangeAspect="1"/>
        </xdr:cNvSpPr>
      </xdr:nvSpPr>
      <xdr:spPr>
        <a:xfrm>
          <a:off x="790575" y="61121925"/>
          <a:ext cx="504825"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291</xdr:row>
      <xdr:rowOff>0</xdr:rowOff>
    </xdr:from>
    <xdr:ext cx="504825" cy="95250"/>
    <xdr:sp>
      <xdr:nvSpPr>
        <xdr:cNvPr id="124" name="AutoShape 3"/>
        <xdr:cNvSpPr>
          <a:spLocks noChangeAspect="1"/>
        </xdr:cNvSpPr>
      </xdr:nvSpPr>
      <xdr:spPr>
        <a:xfrm>
          <a:off x="790575" y="61121925"/>
          <a:ext cx="504825"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291</xdr:row>
      <xdr:rowOff>0</xdr:rowOff>
    </xdr:from>
    <xdr:ext cx="504825" cy="76200"/>
    <xdr:sp>
      <xdr:nvSpPr>
        <xdr:cNvPr id="125" name="AutoShape 4"/>
        <xdr:cNvSpPr>
          <a:spLocks noChangeAspect="1"/>
        </xdr:cNvSpPr>
      </xdr:nvSpPr>
      <xdr:spPr>
        <a:xfrm>
          <a:off x="790575" y="61121925"/>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323850"/>
    <xdr:sp>
      <xdr:nvSpPr>
        <xdr:cNvPr id="126" name="AutoShape 2"/>
        <xdr:cNvSpPr>
          <a:spLocks noChangeAspect="1"/>
        </xdr:cNvSpPr>
      </xdr:nvSpPr>
      <xdr:spPr>
        <a:xfrm>
          <a:off x="790575" y="61121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314325"/>
    <xdr:sp>
      <xdr:nvSpPr>
        <xdr:cNvPr id="127" name="AutoShape 2"/>
        <xdr:cNvSpPr>
          <a:spLocks noChangeAspect="1"/>
        </xdr:cNvSpPr>
      </xdr:nvSpPr>
      <xdr:spPr>
        <a:xfrm>
          <a:off x="790575" y="61121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295275"/>
    <xdr:sp>
      <xdr:nvSpPr>
        <xdr:cNvPr id="128" name="AutoShape 2"/>
        <xdr:cNvSpPr>
          <a:spLocks noChangeAspect="1"/>
        </xdr:cNvSpPr>
      </xdr:nvSpPr>
      <xdr:spPr>
        <a:xfrm>
          <a:off x="790575" y="6112192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295275"/>
    <xdr:sp>
      <xdr:nvSpPr>
        <xdr:cNvPr id="129" name="AutoShape 2"/>
        <xdr:cNvSpPr>
          <a:spLocks noChangeAspect="1"/>
        </xdr:cNvSpPr>
      </xdr:nvSpPr>
      <xdr:spPr>
        <a:xfrm>
          <a:off x="790575" y="6112192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323850"/>
    <xdr:sp>
      <xdr:nvSpPr>
        <xdr:cNvPr id="130" name="AutoShape 2"/>
        <xdr:cNvSpPr>
          <a:spLocks noChangeAspect="1"/>
        </xdr:cNvSpPr>
      </xdr:nvSpPr>
      <xdr:spPr>
        <a:xfrm>
          <a:off x="790575" y="61121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161925"/>
    <xdr:sp>
      <xdr:nvSpPr>
        <xdr:cNvPr id="131" name="AutoShape 2"/>
        <xdr:cNvSpPr>
          <a:spLocks noChangeAspect="1"/>
        </xdr:cNvSpPr>
      </xdr:nvSpPr>
      <xdr:spPr>
        <a:xfrm>
          <a:off x="790575" y="61121925"/>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161925"/>
    <xdr:sp>
      <xdr:nvSpPr>
        <xdr:cNvPr id="132" name="AutoShape 2"/>
        <xdr:cNvSpPr>
          <a:spLocks noChangeAspect="1"/>
        </xdr:cNvSpPr>
      </xdr:nvSpPr>
      <xdr:spPr>
        <a:xfrm>
          <a:off x="790575" y="61121925"/>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314325"/>
    <xdr:sp>
      <xdr:nvSpPr>
        <xdr:cNvPr id="133" name="AutoShape 2"/>
        <xdr:cNvSpPr>
          <a:spLocks noChangeAspect="1"/>
        </xdr:cNvSpPr>
      </xdr:nvSpPr>
      <xdr:spPr>
        <a:xfrm>
          <a:off x="790575" y="61121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314325"/>
    <xdr:sp>
      <xdr:nvSpPr>
        <xdr:cNvPr id="134" name="AutoShape 2"/>
        <xdr:cNvSpPr>
          <a:spLocks noChangeAspect="1"/>
        </xdr:cNvSpPr>
      </xdr:nvSpPr>
      <xdr:spPr>
        <a:xfrm>
          <a:off x="790575" y="61121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323850"/>
    <xdr:sp>
      <xdr:nvSpPr>
        <xdr:cNvPr id="135" name="AutoShape 2"/>
        <xdr:cNvSpPr>
          <a:spLocks noChangeAspect="1"/>
        </xdr:cNvSpPr>
      </xdr:nvSpPr>
      <xdr:spPr>
        <a:xfrm>
          <a:off x="790575" y="61121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291</xdr:row>
      <xdr:rowOff>0</xdr:rowOff>
    </xdr:from>
    <xdr:ext cx="504825" cy="95250"/>
    <xdr:sp>
      <xdr:nvSpPr>
        <xdr:cNvPr id="136" name="AutoShape 1"/>
        <xdr:cNvSpPr>
          <a:spLocks noChangeAspect="1"/>
        </xdr:cNvSpPr>
      </xdr:nvSpPr>
      <xdr:spPr>
        <a:xfrm>
          <a:off x="790575" y="61121925"/>
          <a:ext cx="504825"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291</xdr:row>
      <xdr:rowOff>0</xdr:rowOff>
    </xdr:from>
    <xdr:ext cx="504825" cy="95250"/>
    <xdr:sp>
      <xdr:nvSpPr>
        <xdr:cNvPr id="137" name="AutoShape 2"/>
        <xdr:cNvSpPr>
          <a:spLocks noChangeAspect="1"/>
        </xdr:cNvSpPr>
      </xdr:nvSpPr>
      <xdr:spPr>
        <a:xfrm>
          <a:off x="790575" y="61121925"/>
          <a:ext cx="504825"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291</xdr:row>
      <xdr:rowOff>0</xdr:rowOff>
    </xdr:from>
    <xdr:ext cx="504825" cy="95250"/>
    <xdr:sp>
      <xdr:nvSpPr>
        <xdr:cNvPr id="138" name="AutoShape 3"/>
        <xdr:cNvSpPr>
          <a:spLocks noChangeAspect="1"/>
        </xdr:cNvSpPr>
      </xdr:nvSpPr>
      <xdr:spPr>
        <a:xfrm>
          <a:off x="790575" y="61121925"/>
          <a:ext cx="504825"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291</xdr:row>
      <xdr:rowOff>0</xdr:rowOff>
    </xdr:from>
    <xdr:ext cx="504825" cy="76200"/>
    <xdr:sp>
      <xdr:nvSpPr>
        <xdr:cNvPr id="139" name="AutoShape 4"/>
        <xdr:cNvSpPr>
          <a:spLocks noChangeAspect="1"/>
        </xdr:cNvSpPr>
      </xdr:nvSpPr>
      <xdr:spPr>
        <a:xfrm>
          <a:off x="790575" y="61121925"/>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323850"/>
    <xdr:sp>
      <xdr:nvSpPr>
        <xdr:cNvPr id="140" name="AutoShape 2"/>
        <xdr:cNvSpPr>
          <a:spLocks noChangeAspect="1"/>
        </xdr:cNvSpPr>
      </xdr:nvSpPr>
      <xdr:spPr>
        <a:xfrm>
          <a:off x="790575" y="61121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314325"/>
    <xdr:sp>
      <xdr:nvSpPr>
        <xdr:cNvPr id="141" name="AutoShape 2"/>
        <xdr:cNvSpPr>
          <a:spLocks noChangeAspect="1"/>
        </xdr:cNvSpPr>
      </xdr:nvSpPr>
      <xdr:spPr>
        <a:xfrm>
          <a:off x="790575" y="61121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295275"/>
    <xdr:sp>
      <xdr:nvSpPr>
        <xdr:cNvPr id="142" name="AutoShape 2"/>
        <xdr:cNvSpPr>
          <a:spLocks noChangeAspect="1"/>
        </xdr:cNvSpPr>
      </xdr:nvSpPr>
      <xdr:spPr>
        <a:xfrm>
          <a:off x="790575" y="6112192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295275"/>
    <xdr:sp>
      <xdr:nvSpPr>
        <xdr:cNvPr id="143" name="AutoShape 2"/>
        <xdr:cNvSpPr>
          <a:spLocks noChangeAspect="1"/>
        </xdr:cNvSpPr>
      </xdr:nvSpPr>
      <xdr:spPr>
        <a:xfrm>
          <a:off x="790575" y="6112192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323850"/>
    <xdr:sp>
      <xdr:nvSpPr>
        <xdr:cNvPr id="144" name="AutoShape 2"/>
        <xdr:cNvSpPr>
          <a:spLocks noChangeAspect="1"/>
        </xdr:cNvSpPr>
      </xdr:nvSpPr>
      <xdr:spPr>
        <a:xfrm>
          <a:off x="790575" y="61121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161925"/>
    <xdr:sp>
      <xdr:nvSpPr>
        <xdr:cNvPr id="145" name="AutoShape 2"/>
        <xdr:cNvSpPr>
          <a:spLocks noChangeAspect="1"/>
        </xdr:cNvSpPr>
      </xdr:nvSpPr>
      <xdr:spPr>
        <a:xfrm>
          <a:off x="790575" y="61121925"/>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161925"/>
    <xdr:sp>
      <xdr:nvSpPr>
        <xdr:cNvPr id="146" name="AutoShape 2"/>
        <xdr:cNvSpPr>
          <a:spLocks noChangeAspect="1"/>
        </xdr:cNvSpPr>
      </xdr:nvSpPr>
      <xdr:spPr>
        <a:xfrm>
          <a:off x="790575" y="61121925"/>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314325"/>
    <xdr:sp>
      <xdr:nvSpPr>
        <xdr:cNvPr id="147" name="AutoShape 2"/>
        <xdr:cNvSpPr>
          <a:spLocks noChangeAspect="1"/>
        </xdr:cNvSpPr>
      </xdr:nvSpPr>
      <xdr:spPr>
        <a:xfrm>
          <a:off x="790575" y="61121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314325"/>
    <xdr:sp>
      <xdr:nvSpPr>
        <xdr:cNvPr id="148" name="AutoShape 2"/>
        <xdr:cNvSpPr>
          <a:spLocks noChangeAspect="1"/>
        </xdr:cNvSpPr>
      </xdr:nvSpPr>
      <xdr:spPr>
        <a:xfrm>
          <a:off x="790575" y="61121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291</xdr:row>
      <xdr:rowOff>0</xdr:rowOff>
    </xdr:from>
    <xdr:ext cx="390525" cy="323850"/>
    <xdr:sp>
      <xdr:nvSpPr>
        <xdr:cNvPr id="149" name="AutoShape 2"/>
        <xdr:cNvSpPr>
          <a:spLocks noChangeAspect="1"/>
        </xdr:cNvSpPr>
      </xdr:nvSpPr>
      <xdr:spPr>
        <a:xfrm>
          <a:off x="790575" y="61121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537</xdr:row>
      <xdr:rowOff>0</xdr:rowOff>
    </xdr:from>
    <xdr:ext cx="504825" cy="85725"/>
    <xdr:sp>
      <xdr:nvSpPr>
        <xdr:cNvPr id="150" name="AutoShape 1"/>
        <xdr:cNvSpPr>
          <a:spLocks noChangeAspect="1"/>
        </xdr:cNvSpPr>
      </xdr:nvSpPr>
      <xdr:spPr>
        <a:xfrm>
          <a:off x="790575" y="1173003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537</xdr:row>
      <xdr:rowOff>0</xdr:rowOff>
    </xdr:from>
    <xdr:ext cx="504825" cy="85725"/>
    <xdr:sp>
      <xdr:nvSpPr>
        <xdr:cNvPr id="151" name="AutoShape 2"/>
        <xdr:cNvSpPr>
          <a:spLocks noChangeAspect="1"/>
        </xdr:cNvSpPr>
      </xdr:nvSpPr>
      <xdr:spPr>
        <a:xfrm>
          <a:off x="790575" y="1173003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537</xdr:row>
      <xdr:rowOff>0</xdr:rowOff>
    </xdr:from>
    <xdr:ext cx="504825" cy="85725"/>
    <xdr:sp>
      <xdr:nvSpPr>
        <xdr:cNvPr id="152" name="AutoShape 3"/>
        <xdr:cNvSpPr>
          <a:spLocks noChangeAspect="1"/>
        </xdr:cNvSpPr>
      </xdr:nvSpPr>
      <xdr:spPr>
        <a:xfrm>
          <a:off x="790575" y="1173003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537</xdr:row>
      <xdr:rowOff>0</xdr:rowOff>
    </xdr:from>
    <xdr:ext cx="504825" cy="76200"/>
    <xdr:sp>
      <xdr:nvSpPr>
        <xdr:cNvPr id="153" name="AutoShape 4"/>
        <xdr:cNvSpPr>
          <a:spLocks noChangeAspect="1"/>
        </xdr:cNvSpPr>
      </xdr:nvSpPr>
      <xdr:spPr>
        <a:xfrm>
          <a:off x="790575" y="117300375"/>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209550"/>
    <xdr:sp>
      <xdr:nvSpPr>
        <xdr:cNvPr id="154" name="AutoShape 2"/>
        <xdr:cNvSpPr>
          <a:spLocks noChangeAspect="1"/>
        </xdr:cNvSpPr>
      </xdr:nvSpPr>
      <xdr:spPr>
        <a:xfrm>
          <a:off x="790575" y="11730037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209550"/>
    <xdr:sp>
      <xdr:nvSpPr>
        <xdr:cNvPr id="155" name="AutoShape 2"/>
        <xdr:cNvSpPr>
          <a:spLocks noChangeAspect="1"/>
        </xdr:cNvSpPr>
      </xdr:nvSpPr>
      <xdr:spPr>
        <a:xfrm>
          <a:off x="790575" y="11730037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209550"/>
    <xdr:sp>
      <xdr:nvSpPr>
        <xdr:cNvPr id="156" name="AutoShape 2"/>
        <xdr:cNvSpPr>
          <a:spLocks noChangeAspect="1"/>
        </xdr:cNvSpPr>
      </xdr:nvSpPr>
      <xdr:spPr>
        <a:xfrm>
          <a:off x="790575" y="11730037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209550"/>
    <xdr:sp>
      <xdr:nvSpPr>
        <xdr:cNvPr id="157" name="AutoShape 2"/>
        <xdr:cNvSpPr>
          <a:spLocks noChangeAspect="1"/>
        </xdr:cNvSpPr>
      </xdr:nvSpPr>
      <xdr:spPr>
        <a:xfrm>
          <a:off x="790575" y="11730037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209550"/>
    <xdr:sp>
      <xdr:nvSpPr>
        <xdr:cNvPr id="158" name="AutoShape 2"/>
        <xdr:cNvSpPr>
          <a:spLocks noChangeAspect="1"/>
        </xdr:cNvSpPr>
      </xdr:nvSpPr>
      <xdr:spPr>
        <a:xfrm>
          <a:off x="790575" y="11730037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161925"/>
    <xdr:sp>
      <xdr:nvSpPr>
        <xdr:cNvPr id="159" name="AutoShape 2"/>
        <xdr:cNvSpPr>
          <a:spLocks noChangeAspect="1"/>
        </xdr:cNvSpPr>
      </xdr:nvSpPr>
      <xdr:spPr>
        <a:xfrm>
          <a:off x="790575" y="11730037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161925"/>
    <xdr:sp>
      <xdr:nvSpPr>
        <xdr:cNvPr id="160" name="AutoShape 2"/>
        <xdr:cNvSpPr>
          <a:spLocks noChangeAspect="1"/>
        </xdr:cNvSpPr>
      </xdr:nvSpPr>
      <xdr:spPr>
        <a:xfrm>
          <a:off x="790575" y="11730037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209550"/>
    <xdr:sp>
      <xdr:nvSpPr>
        <xdr:cNvPr id="161" name="AutoShape 2"/>
        <xdr:cNvSpPr>
          <a:spLocks noChangeAspect="1"/>
        </xdr:cNvSpPr>
      </xdr:nvSpPr>
      <xdr:spPr>
        <a:xfrm>
          <a:off x="790575" y="11730037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209550"/>
    <xdr:sp>
      <xdr:nvSpPr>
        <xdr:cNvPr id="162" name="AutoShape 2"/>
        <xdr:cNvSpPr>
          <a:spLocks noChangeAspect="1"/>
        </xdr:cNvSpPr>
      </xdr:nvSpPr>
      <xdr:spPr>
        <a:xfrm>
          <a:off x="790575" y="11730037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209550"/>
    <xdr:sp>
      <xdr:nvSpPr>
        <xdr:cNvPr id="163" name="AutoShape 2"/>
        <xdr:cNvSpPr>
          <a:spLocks noChangeAspect="1"/>
        </xdr:cNvSpPr>
      </xdr:nvSpPr>
      <xdr:spPr>
        <a:xfrm>
          <a:off x="790575" y="11730037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537</xdr:row>
      <xdr:rowOff>0</xdr:rowOff>
    </xdr:from>
    <xdr:ext cx="504825" cy="85725"/>
    <xdr:sp>
      <xdr:nvSpPr>
        <xdr:cNvPr id="164" name="AutoShape 1"/>
        <xdr:cNvSpPr>
          <a:spLocks noChangeAspect="1"/>
        </xdr:cNvSpPr>
      </xdr:nvSpPr>
      <xdr:spPr>
        <a:xfrm>
          <a:off x="790575" y="1173003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537</xdr:row>
      <xdr:rowOff>0</xdr:rowOff>
    </xdr:from>
    <xdr:ext cx="504825" cy="85725"/>
    <xdr:sp>
      <xdr:nvSpPr>
        <xdr:cNvPr id="165" name="AutoShape 2"/>
        <xdr:cNvSpPr>
          <a:spLocks noChangeAspect="1"/>
        </xdr:cNvSpPr>
      </xdr:nvSpPr>
      <xdr:spPr>
        <a:xfrm>
          <a:off x="790575" y="1173003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537</xdr:row>
      <xdr:rowOff>0</xdr:rowOff>
    </xdr:from>
    <xdr:ext cx="504825" cy="85725"/>
    <xdr:sp>
      <xdr:nvSpPr>
        <xdr:cNvPr id="166" name="AutoShape 3"/>
        <xdr:cNvSpPr>
          <a:spLocks noChangeAspect="1"/>
        </xdr:cNvSpPr>
      </xdr:nvSpPr>
      <xdr:spPr>
        <a:xfrm>
          <a:off x="790575" y="1173003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537</xdr:row>
      <xdr:rowOff>0</xdr:rowOff>
    </xdr:from>
    <xdr:ext cx="504825" cy="76200"/>
    <xdr:sp>
      <xdr:nvSpPr>
        <xdr:cNvPr id="167" name="AutoShape 4"/>
        <xdr:cNvSpPr>
          <a:spLocks noChangeAspect="1"/>
        </xdr:cNvSpPr>
      </xdr:nvSpPr>
      <xdr:spPr>
        <a:xfrm>
          <a:off x="790575" y="117300375"/>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209550"/>
    <xdr:sp>
      <xdr:nvSpPr>
        <xdr:cNvPr id="168" name="AutoShape 2"/>
        <xdr:cNvSpPr>
          <a:spLocks noChangeAspect="1"/>
        </xdr:cNvSpPr>
      </xdr:nvSpPr>
      <xdr:spPr>
        <a:xfrm>
          <a:off x="790575" y="11730037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209550"/>
    <xdr:sp>
      <xdr:nvSpPr>
        <xdr:cNvPr id="169" name="AutoShape 2"/>
        <xdr:cNvSpPr>
          <a:spLocks noChangeAspect="1"/>
        </xdr:cNvSpPr>
      </xdr:nvSpPr>
      <xdr:spPr>
        <a:xfrm>
          <a:off x="790575" y="11730037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209550"/>
    <xdr:sp>
      <xdr:nvSpPr>
        <xdr:cNvPr id="170" name="AutoShape 2"/>
        <xdr:cNvSpPr>
          <a:spLocks noChangeAspect="1"/>
        </xdr:cNvSpPr>
      </xdr:nvSpPr>
      <xdr:spPr>
        <a:xfrm>
          <a:off x="790575" y="11730037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209550"/>
    <xdr:sp>
      <xdr:nvSpPr>
        <xdr:cNvPr id="171" name="AutoShape 2"/>
        <xdr:cNvSpPr>
          <a:spLocks noChangeAspect="1"/>
        </xdr:cNvSpPr>
      </xdr:nvSpPr>
      <xdr:spPr>
        <a:xfrm>
          <a:off x="790575" y="11730037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209550"/>
    <xdr:sp>
      <xdr:nvSpPr>
        <xdr:cNvPr id="172" name="AutoShape 2"/>
        <xdr:cNvSpPr>
          <a:spLocks noChangeAspect="1"/>
        </xdr:cNvSpPr>
      </xdr:nvSpPr>
      <xdr:spPr>
        <a:xfrm>
          <a:off x="790575" y="11730037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161925"/>
    <xdr:sp>
      <xdr:nvSpPr>
        <xdr:cNvPr id="173" name="AutoShape 2"/>
        <xdr:cNvSpPr>
          <a:spLocks noChangeAspect="1"/>
        </xdr:cNvSpPr>
      </xdr:nvSpPr>
      <xdr:spPr>
        <a:xfrm>
          <a:off x="790575" y="11730037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161925"/>
    <xdr:sp>
      <xdr:nvSpPr>
        <xdr:cNvPr id="174" name="AutoShape 2"/>
        <xdr:cNvSpPr>
          <a:spLocks noChangeAspect="1"/>
        </xdr:cNvSpPr>
      </xdr:nvSpPr>
      <xdr:spPr>
        <a:xfrm>
          <a:off x="790575" y="11730037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209550"/>
    <xdr:sp>
      <xdr:nvSpPr>
        <xdr:cNvPr id="175" name="AutoShape 2"/>
        <xdr:cNvSpPr>
          <a:spLocks noChangeAspect="1"/>
        </xdr:cNvSpPr>
      </xdr:nvSpPr>
      <xdr:spPr>
        <a:xfrm>
          <a:off x="790575" y="11730037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209550"/>
    <xdr:sp>
      <xdr:nvSpPr>
        <xdr:cNvPr id="176" name="AutoShape 2"/>
        <xdr:cNvSpPr>
          <a:spLocks noChangeAspect="1"/>
        </xdr:cNvSpPr>
      </xdr:nvSpPr>
      <xdr:spPr>
        <a:xfrm>
          <a:off x="790575" y="11730037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447675" cy="209550"/>
    <xdr:sp>
      <xdr:nvSpPr>
        <xdr:cNvPr id="177" name="AutoShape 2"/>
        <xdr:cNvSpPr>
          <a:spLocks noChangeAspect="1"/>
        </xdr:cNvSpPr>
      </xdr:nvSpPr>
      <xdr:spPr>
        <a:xfrm>
          <a:off x="790575" y="11730037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78"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79"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80"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81"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82"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83"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84"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85"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86"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87"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88"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89"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90"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91"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92"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93"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94"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95"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96"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97"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98"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199"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00"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01"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02"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03"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04"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05"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06"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07"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08"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09"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248</xdr:row>
      <xdr:rowOff>0</xdr:rowOff>
    </xdr:from>
    <xdr:ext cx="504825" cy="85725"/>
    <xdr:sp>
      <xdr:nvSpPr>
        <xdr:cNvPr id="210" name="AutoShape 1"/>
        <xdr:cNvSpPr>
          <a:spLocks noChangeAspect="1"/>
        </xdr:cNvSpPr>
      </xdr:nvSpPr>
      <xdr:spPr>
        <a:xfrm>
          <a:off x="790575" y="516350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248</xdr:row>
      <xdr:rowOff>0</xdr:rowOff>
    </xdr:from>
    <xdr:ext cx="504825" cy="85725"/>
    <xdr:sp>
      <xdr:nvSpPr>
        <xdr:cNvPr id="211" name="AutoShape 2"/>
        <xdr:cNvSpPr>
          <a:spLocks noChangeAspect="1"/>
        </xdr:cNvSpPr>
      </xdr:nvSpPr>
      <xdr:spPr>
        <a:xfrm>
          <a:off x="790575" y="516350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248</xdr:row>
      <xdr:rowOff>0</xdr:rowOff>
    </xdr:from>
    <xdr:ext cx="504825" cy="85725"/>
    <xdr:sp>
      <xdr:nvSpPr>
        <xdr:cNvPr id="212" name="AutoShape 3"/>
        <xdr:cNvSpPr>
          <a:spLocks noChangeAspect="1"/>
        </xdr:cNvSpPr>
      </xdr:nvSpPr>
      <xdr:spPr>
        <a:xfrm>
          <a:off x="790575" y="516350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248</xdr:row>
      <xdr:rowOff>0</xdr:rowOff>
    </xdr:from>
    <xdr:ext cx="504825" cy="76200"/>
    <xdr:sp>
      <xdr:nvSpPr>
        <xdr:cNvPr id="213" name="AutoShape 4"/>
        <xdr:cNvSpPr>
          <a:spLocks noChangeAspect="1"/>
        </xdr:cNvSpPr>
      </xdr:nvSpPr>
      <xdr:spPr>
        <a:xfrm>
          <a:off x="790575" y="51635025"/>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236</xdr:row>
      <xdr:rowOff>0</xdr:rowOff>
    </xdr:from>
    <xdr:ext cx="447675" cy="266700"/>
    <xdr:sp>
      <xdr:nvSpPr>
        <xdr:cNvPr id="214" name="AutoShape 2"/>
        <xdr:cNvSpPr>
          <a:spLocks noChangeAspect="1"/>
        </xdr:cNvSpPr>
      </xdr:nvSpPr>
      <xdr:spPr>
        <a:xfrm>
          <a:off x="790575" y="4868227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236</xdr:row>
      <xdr:rowOff>0</xdr:rowOff>
    </xdr:from>
    <xdr:ext cx="447675" cy="266700"/>
    <xdr:sp>
      <xdr:nvSpPr>
        <xdr:cNvPr id="215" name="AutoShape 2"/>
        <xdr:cNvSpPr>
          <a:spLocks noChangeAspect="1"/>
        </xdr:cNvSpPr>
      </xdr:nvSpPr>
      <xdr:spPr>
        <a:xfrm>
          <a:off x="790575" y="4868227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236</xdr:row>
      <xdr:rowOff>0</xdr:rowOff>
    </xdr:from>
    <xdr:ext cx="447675" cy="247650"/>
    <xdr:sp>
      <xdr:nvSpPr>
        <xdr:cNvPr id="216" name="AutoShape 2"/>
        <xdr:cNvSpPr>
          <a:spLocks noChangeAspect="1"/>
        </xdr:cNvSpPr>
      </xdr:nvSpPr>
      <xdr:spPr>
        <a:xfrm>
          <a:off x="790575" y="48682275"/>
          <a:ext cx="447675" cy="247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236</xdr:row>
      <xdr:rowOff>0</xdr:rowOff>
    </xdr:from>
    <xdr:ext cx="447675" cy="247650"/>
    <xdr:sp>
      <xdr:nvSpPr>
        <xdr:cNvPr id="217" name="AutoShape 2"/>
        <xdr:cNvSpPr>
          <a:spLocks noChangeAspect="1"/>
        </xdr:cNvSpPr>
      </xdr:nvSpPr>
      <xdr:spPr>
        <a:xfrm>
          <a:off x="790575" y="48682275"/>
          <a:ext cx="447675" cy="247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236</xdr:row>
      <xdr:rowOff>0</xdr:rowOff>
    </xdr:from>
    <xdr:ext cx="447675" cy="266700"/>
    <xdr:sp>
      <xdr:nvSpPr>
        <xdr:cNvPr id="218" name="AutoShape 2"/>
        <xdr:cNvSpPr>
          <a:spLocks noChangeAspect="1"/>
        </xdr:cNvSpPr>
      </xdr:nvSpPr>
      <xdr:spPr>
        <a:xfrm>
          <a:off x="790575" y="4868227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161925"/>
    <xdr:sp>
      <xdr:nvSpPr>
        <xdr:cNvPr id="219" name="AutoShape 2"/>
        <xdr:cNvSpPr>
          <a:spLocks noChangeAspect="1"/>
        </xdr:cNvSpPr>
      </xdr:nvSpPr>
      <xdr:spPr>
        <a:xfrm>
          <a:off x="790575" y="5163502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161925"/>
    <xdr:sp>
      <xdr:nvSpPr>
        <xdr:cNvPr id="220" name="AutoShape 2"/>
        <xdr:cNvSpPr>
          <a:spLocks noChangeAspect="1"/>
        </xdr:cNvSpPr>
      </xdr:nvSpPr>
      <xdr:spPr>
        <a:xfrm>
          <a:off x="790575" y="5163502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236</xdr:row>
      <xdr:rowOff>0</xdr:rowOff>
    </xdr:from>
    <xdr:ext cx="447675" cy="266700"/>
    <xdr:sp>
      <xdr:nvSpPr>
        <xdr:cNvPr id="221" name="AutoShape 2"/>
        <xdr:cNvSpPr>
          <a:spLocks noChangeAspect="1"/>
        </xdr:cNvSpPr>
      </xdr:nvSpPr>
      <xdr:spPr>
        <a:xfrm>
          <a:off x="790575" y="4868227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236</xdr:row>
      <xdr:rowOff>0</xdr:rowOff>
    </xdr:from>
    <xdr:ext cx="447675" cy="266700"/>
    <xdr:sp>
      <xdr:nvSpPr>
        <xdr:cNvPr id="222" name="AutoShape 2"/>
        <xdr:cNvSpPr>
          <a:spLocks noChangeAspect="1"/>
        </xdr:cNvSpPr>
      </xdr:nvSpPr>
      <xdr:spPr>
        <a:xfrm>
          <a:off x="790575" y="4868227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236</xdr:row>
      <xdr:rowOff>0</xdr:rowOff>
    </xdr:from>
    <xdr:ext cx="447675" cy="266700"/>
    <xdr:sp>
      <xdr:nvSpPr>
        <xdr:cNvPr id="223" name="AutoShape 2"/>
        <xdr:cNvSpPr>
          <a:spLocks noChangeAspect="1"/>
        </xdr:cNvSpPr>
      </xdr:nvSpPr>
      <xdr:spPr>
        <a:xfrm>
          <a:off x="790575" y="4868227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248</xdr:row>
      <xdr:rowOff>0</xdr:rowOff>
    </xdr:from>
    <xdr:ext cx="504825" cy="85725"/>
    <xdr:sp>
      <xdr:nvSpPr>
        <xdr:cNvPr id="224" name="AutoShape 1"/>
        <xdr:cNvSpPr>
          <a:spLocks noChangeAspect="1"/>
        </xdr:cNvSpPr>
      </xdr:nvSpPr>
      <xdr:spPr>
        <a:xfrm>
          <a:off x="790575" y="516350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248</xdr:row>
      <xdr:rowOff>0</xdr:rowOff>
    </xdr:from>
    <xdr:ext cx="504825" cy="85725"/>
    <xdr:sp>
      <xdr:nvSpPr>
        <xdr:cNvPr id="225" name="AutoShape 2"/>
        <xdr:cNvSpPr>
          <a:spLocks noChangeAspect="1"/>
        </xdr:cNvSpPr>
      </xdr:nvSpPr>
      <xdr:spPr>
        <a:xfrm>
          <a:off x="790575" y="516350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248</xdr:row>
      <xdr:rowOff>0</xdr:rowOff>
    </xdr:from>
    <xdr:ext cx="504825" cy="85725"/>
    <xdr:sp>
      <xdr:nvSpPr>
        <xdr:cNvPr id="226" name="AutoShape 3"/>
        <xdr:cNvSpPr>
          <a:spLocks noChangeAspect="1"/>
        </xdr:cNvSpPr>
      </xdr:nvSpPr>
      <xdr:spPr>
        <a:xfrm>
          <a:off x="790575" y="516350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248</xdr:row>
      <xdr:rowOff>0</xdr:rowOff>
    </xdr:from>
    <xdr:ext cx="504825" cy="76200"/>
    <xdr:sp>
      <xdr:nvSpPr>
        <xdr:cNvPr id="227" name="AutoShape 4"/>
        <xdr:cNvSpPr>
          <a:spLocks noChangeAspect="1"/>
        </xdr:cNvSpPr>
      </xdr:nvSpPr>
      <xdr:spPr>
        <a:xfrm>
          <a:off x="790575" y="51635025"/>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236</xdr:row>
      <xdr:rowOff>0</xdr:rowOff>
    </xdr:from>
    <xdr:ext cx="447675" cy="266700"/>
    <xdr:sp>
      <xdr:nvSpPr>
        <xdr:cNvPr id="228" name="AutoShape 2"/>
        <xdr:cNvSpPr>
          <a:spLocks noChangeAspect="1"/>
        </xdr:cNvSpPr>
      </xdr:nvSpPr>
      <xdr:spPr>
        <a:xfrm>
          <a:off x="790575" y="4868227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236</xdr:row>
      <xdr:rowOff>0</xdr:rowOff>
    </xdr:from>
    <xdr:ext cx="447675" cy="266700"/>
    <xdr:sp>
      <xdr:nvSpPr>
        <xdr:cNvPr id="229" name="AutoShape 2"/>
        <xdr:cNvSpPr>
          <a:spLocks noChangeAspect="1"/>
        </xdr:cNvSpPr>
      </xdr:nvSpPr>
      <xdr:spPr>
        <a:xfrm>
          <a:off x="790575" y="4868227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236</xdr:row>
      <xdr:rowOff>0</xdr:rowOff>
    </xdr:from>
    <xdr:ext cx="447675" cy="247650"/>
    <xdr:sp>
      <xdr:nvSpPr>
        <xdr:cNvPr id="230" name="AutoShape 2"/>
        <xdr:cNvSpPr>
          <a:spLocks noChangeAspect="1"/>
        </xdr:cNvSpPr>
      </xdr:nvSpPr>
      <xdr:spPr>
        <a:xfrm>
          <a:off x="790575" y="48682275"/>
          <a:ext cx="447675" cy="247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236</xdr:row>
      <xdr:rowOff>0</xdr:rowOff>
    </xdr:from>
    <xdr:ext cx="447675" cy="247650"/>
    <xdr:sp>
      <xdr:nvSpPr>
        <xdr:cNvPr id="231" name="AutoShape 2"/>
        <xdr:cNvSpPr>
          <a:spLocks noChangeAspect="1"/>
        </xdr:cNvSpPr>
      </xdr:nvSpPr>
      <xdr:spPr>
        <a:xfrm>
          <a:off x="790575" y="48682275"/>
          <a:ext cx="447675" cy="2476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236</xdr:row>
      <xdr:rowOff>0</xdr:rowOff>
    </xdr:from>
    <xdr:ext cx="447675" cy="266700"/>
    <xdr:sp>
      <xdr:nvSpPr>
        <xdr:cNvPr id="232" name="AutoShape 2"/>
        <xdr:cNvSpPr>
          <a:spLocks noChangeAspect="1"/>
        </xdr:cNvSpPr>
      </xdr:nvSpPr>
      <xdr:spPr>
        <a:xfrm>
          <a:off x="790575" y="4868227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161925"/>
    <xdr:sp>
      <xdr:nvSpPr>
        <xdr:cNvPr id="233" name="AutoShape 2"/>
        <xdr:cNvSpPr>
          <a:spLocks noChangeAspect="1"/>
        </xdr:cNvSpPr>
      </xdr:nvSpPr>
      <xdr:spPr>
        <a:xfrm>
          <a:off x="790575" y="5163502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161925"/>
    <xdr:sp>
      <xdr:nvSpPr>
        <xdr:cNvPr id="234" name="AutoShape 2"/>
        <xdr:cNvSpPr>
          <a:spLocks noChangeAspect="1"/>
        </xdr:cNvSpPr>
      </xdr:nvSpPr>
      <xdr:spPr>
        <a:xfrm>
          <a:off x="790575" y="5163502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236</xdr:row>
      <xdr:rowOff>0</xdr:rowOff>
    </xdr:from>
    <xdr:ext cx="447675" cy="266700"/>
    <xdr:sp>
      <xdr:nvSpPr>
        <xdr:cNvPr id="235" name="AutoShape 2"/>
        <xdr:cNvSpPr>
          <a:spLocks noChangeAspect="1"/>
        </xdr:cNvSpPr>
      </xdr:nvSpPr>
      <xdr:spPr>
        <a:xfrm>
          <a:off x="790575" y="4868227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236</xdr:row>
      <xdr:rowOff>0</xdr:rowOff>
    </xdr:from>
    <xdr:ext cx="447675" cy="266700"/>
    <xdr:sp>
      <xdr:nvSpPr>
        <xdr:cNvPr id="236" name="AutoShape 2"/>
        <xdr:cNvSpPr>
          <a:spLocks noChangeAspect="1"/>
        </xdr:cNvSpPr>
      </xdr:nvSpPr>
      <xdr:spPr>
        <a:xfrm>
          <a:off x="790575" y="4868227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236</xdr:row>
      <xdr:rowOff>0</xdr:rowOff>
    </xdr:from>
    <xdr:ext cx="447675" cy="266700"/>
    <xdr:sp>
      <xdr:nvSpPr>
        <xdr:cNvPr id="237" name="AutoShape 2"/>
        <xdr:cNvSpPr>
          <a:spLocks noChangeAspect="1"/>
        </xdr:cNvSpPr>
      </xdr:nvSpPr>
      <xdr:spPr>
        <a:xfrm>
          <a:off x="790575" y="48682275"/>
          <a:ext cx="447675" cy="2667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209550"/>
    <xdr:sp>
      <xdr:nvSpPr>
        <xdr:cNvPr id="238" name="AutoShape 2"/>
        <xdr:cNvSpPr>
          <a:spLocks noChangeAspect="1"/>
        </xdr:cNvSpPr>
      </xdr:nvSpPr>
      <xdr:spPr>
        <a:xfrm>
          <a:off x="790575" y="5163502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209550"/>
    <xdr:sp>
      <xdr:nvSpPr>
        <xdr:cNvPr id="239" name="AutoShape 2"/>
        <xdr:cNvSpPr>
          <a:spLocks noChangeAspect="1"/>
        </xdr:cNvSpPr>
      </xdr:nvSpPr>
      <xdr:spPr>
        <a:xfrm>
          <a:off x="790575" y="5163502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209550"/>
    <xdr:sp>
      <xdr:nvSpPr>
        <xdr:cNvPr id="240" name="AutoShape 2"/>
        <xdr:cNvSpPr>
          <a:spLocks noChangeAspect="1"/>
        </xdr:cNvSpPr>
      </xdr:nvSpPr>
      <xdr:spPr>
        <a:xfrm>
          <a:off x="790575" y="5163502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209550"/>
    <xdr:sp>
      <xdr:nvSpPr>
        <xdr:cNvPr id="241" name="AutoShape 2"/>
        <xdr:cNvSpPr>
          <a:spLocks noChangeAspect="1"/>
        </xdr:cNvSpPr>
      </xdr:nvSpPr>
      <xdr:spPr>
        <a:xfrm>
          <a:off x="790575" y="5163502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209550"/>
    <xdr:sp>
      <xdr:nvSpPr>
        <xdr:cNvPr id="242" name="AutoShape 2"/>
        <xdr:cNvSpPr>
          <a:spLocks noChangeAspect="1"/>
        </xdr:cNvSpPr>
      </xdr:nvSpPr>
      <xdr:spPr>
        <a:xfrm>
          <a:off x="790575" y="5163502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209550"/>
    <xdr:sp>
      <xdr:nvSpPr>
        <xdr:cNvPr id="243" name="AutoShape 2"/>
        <xdr:cNvSpPr>
          <a:spLocks noChangeAspect="1"/>
        </xdr:cNvSpPr>
      </xdr:nvSpPr>
      <xdr:spPr>
        <a:xfrm>
          <a:off x="790575" y="5163502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209550"/>
    <xdr:sp>
      <xdr:nvSpPr>
        <xdr:cNvPr id="244" name="AutoShape 2"/>
        <xdr:cNvSpPr>
          <a:spLocks noChangeAspect="1"/>
        </xdr:cNvSpPr>
      </xdr:nvSpPr>
      <xdr:spPr>
        <a:xfrm>
          <a:off x="790575" y="5163502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209550"/>
    <xdr:sp>
      <xdr:nvSpPr>
        <xdr:cNvPr id="245" name="AutoShape 2"/>
        <xdr:cNvSpPr>
          <a:spLocks noChangeAspect="1"/>
        </xdr:cNvSpPr>
      </xdr:nvSpPr>
      <xdr:spPr>
        <a:xfrm>
          <a:off x="790575" y="5163502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209550"/>
    <xdr:sp>
      <xdr:nvSpPr>
        <xdr:cNvPr id="246" name="AutoShape 2"/>
        <xdr:cNvSpPr>
          <a:spLocks noChangeAspect="1"/>
        </xdr:cNvSpPr>
      </xdr:nvSpPr>
      <xdr:spPr>
        <a:xfrm>
          <a:off x="790575" y="5163502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209550"/>
    <xdr:sp>
      <xdr:nvSpPr>
        <xdr:cNvPr id="247" name="AutoShape 2"/>
        <xdr:cNvSpPr>
          <a:spLocks noChangeAspect="1"/>
        </xdr:cNvSpPr>
      </xdr:nvSpPr>
      <xdr:spPr>
        <a:xfrm>
          <a:off x="790575" y="5163502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209550"/>
    <xdr:sp>
      <xdr:nvSpPr>
        <xdr:cNvPr id="248" name="AutoShape 2"/>
        <xdr:cNvSpPr>
          <a:spLocks noChangeAspect="1"/>
        </xdr:cNvSpPr>
      </xdr:nvSpPr>
      <xdr:spPr>
        <a:xfrm>
          <a:off x="790575" y="5163502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209550"/>
    <xdr:sp>
      <xdr:nvSpPr>
        <xdr:cNvPr id="249" name="AutoShape 2"/>
        <xdr:cNvSpPr>
          <a:spLocks noChangeAspect="1"/>
        </xdr:cNvSpPr>
      </xdr:nvSpPr>
      <xdr:spPr>
        <a:xfrm>
          <a:off x="790575" y="5163502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209550"/>
    <xdr:sp>
      <xdr:nvSpPr>
        <xdr:cNvPr id="250" name="AutoShape 2"/>
        <xdr:cNvSpPr>
          <a:spLocks noChangeAspect="1"/>
        </xdr:cNvSpPr>
      </xdr:nvSpPr>
      <xdr:spPr>
        <a:xfrm>
          <a:off x="790575" y="5163502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209550"/>
    <xdr:sp>
      <xdr:nvSpPr>
        <xdr:cNvPr id="251" name="AutoShape 2"/>
        <xdr:cNvSpPr>
          <a:spLocks noChangeAspect="1"/>
        </xdr:cNvSpPr>
      </xdr:nvSpPr>
      <xdr:spPr>
        <a:xfrm>
          <a:off x="790575" y="5163502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209550"/>
    <xdr:sp>
      <xdr:nvSpPr>
        <xdr:cNvPr id="252" name="AutoShape 2"/>
        <xdr:cNvSpPr>
          <a:spLocks noChangeAspect="1"/>
        </xdr:cNvSpPr>
      </xdr:nvSpPr>
      <xdr:spPr>
        <a:xfrm>
          <a:off x="790575" y="5163502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248</xdr:row>
      <xdr:rowOff>0</xdr:rowOff>
    </xdr:from>
    <xdr:ext cx="447675" cy="209550"/>
    <xdr:sp>
      <xdr:nvSpPr>
        <xdr:cNvPr id="253" name="AutoShape 2"/>
        <xdr:cNvSpPr>
          <a:spLocks noChangeAspect="1"/>
        </xdr:cNvSpPr>
      </xdr:nvSpPr>
      <xdr:spPr>
        <a:xfrm>
          <a:off x="790575" y="51635025"/>
          <a:ext cx="44767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54"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55"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56"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57"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58"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59"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60"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61"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62"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63"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64"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65"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66"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67"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68"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537</xdr:row>
      <xdr:rowOff>0</xdr:rowOff>
    </xdr:from>
    <xdr:ext cx="390525" cy="209550"/>
    <xdr:sp>
      <xdr:nvSpPr>
        <xdr:cNvPr id="269" name="AutoShape 2"/>
        <xdr:cNvSpPr>
          <a:spLocks noChangeAspect="1"/>
        </xdr:cNvSpPr>
      </xdr:nvSpPr>
      <xdr:spPr>
        <a:xfrm>
          <a:off x="790575" y="117300375"/>
          <a:ext cx="390525" cy="2095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2</xdr:col>
      <xdr:colOff>2114550</xdr:colOff>
      <xdr:row>269</xdr:row>
      <xdr:rowOff>104775</xdr:rowOff>
    </xdr:from>
    <xdr:to>
      <xdr:col>2</xdr:col>
      <xdr:colOff>2286000</xdr:colOff>
      <xdr:row>270</xdr:row>
      <xdr:rowOff>0</xdr:rowOff>
    </xdr:to>
    <xdr:sp fLocksText="0">
      <xdr:nvSpPr>
        <xdr:cNvPr id="270" name="Text Box 2"/>
        <xdr:cNvSpPr txBox="1">
          <a:spLocks noChangeArrowheads="1"/>
        </xdr:cNvSpPr>
      </xdr:nvSpPr>
      <xdr:spPr>
        <a:xfrm>
          <a:off x="2905125" y="56045100"/>
          <a:ext cx="171450" cy="5715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2</xdr:col>
      <xdr:colOff>0</xdr:colOff>
      <xdr:row>295</xdr:row>
      <xdr:rowOff>0</xdr:rowOff>
    </xdr:from>
    <xdr:ext cx="504825" cy="95250"/>
    <xdr:sp>
      <xdr:nvSpPr>
        <xdr:cNvPr id="271" name="AutoShape 1"/>
        <xdr:cNvSpPr>
          <a:spLocks noChangeAspect="1"/>
        </xdr:cNvSpPr>
      </xdr:nvSpPr>
      <xdr:spPr>
        <a:xfrm>
          <a:off x="790575" y="61836300"/>
          <a:ext cx="504825"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295</xdr:row>
      <xdr:rowOff>0</xdr:rowOff>
    </xdr:from>
    <xdr:ext cx="504825" cy="95250"/>
    <xdr:sp>
      <xdr:nvSpPr>
        <xdr:cNvPr id="272" name="AutoShape 2"/>
        <xdr:cNvSpPr>
          <a:spLocks noChangeAspect="1"/>
        </xdr:cNvSpPr>
      </xdr:nvSpPr>
      <xdr:spPr>
        <a:xfrm>
          <a:off x="790575" y="61836300"/>
          <a:ext cx="504825"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295</xdr:row>
      <xdr:rowOff>0</xdr:rowOff>
    </xdr:from>
    <xdr:ext cx="504825" cy="95250"/>
    <xdr:sp>
      <xdr:nvSpPr>
        <xdr:cNvPr id="273" name="AutoShape 3"/>
        <xdr:cNvSpPr>
          <a:spLocks noChangeAspect="1"/>
        </xdr:cNvSpPr>
      </xdr:nvSpPr>
      <xdr:spPr>
        <a:xfrm>
          <a:off x="790575" y="61836300"/>
          <a:ext cx="504825"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295</xdr:row>
      <xdr:rowOff>0</xdr:rowOff>
    </xdr:from>
    <xdr:ext cx="504825" cy="76200"/>
    <xdr:sp>
      <xdr:nvSpPr>
        <xdr:cNvPr id="274" name="AutoShape 4"/>
        <xdr:cNvSpPr>
          <a:spLocks noChangeAspect="1"/>
        </xdr:cNvSpPr>
      </xdr:nvSpPr>
      <xdr:spPr>
        <a:xfrm>
          <a:off x="790575" y="618363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75"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76"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77"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78"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79"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80"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81"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82"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83"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84"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295</xdr:row>
      <xdr:rowOff>0</xdr:rowOff>
    </xdr:from>
    <xdr:ext cx="504825" cy="95250"/>
    <xdr:sp>
      <xdr:nvSpPr>
        <xdr:cNvPr id="285" name="AutoShape 1"/>
        <xdr:cNvSpPr>
          <a:spLocks noChangeAspect="1"/>
        </xdr:cNvSpPr>
      </xdr:nvSpPr>
      <xdr:spPr>
        <a:xfrm>
          <a:off x="790575" y="61836300"/>
          <a:ext cx="504825"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295</xdr:row>
      <xdr:rowOff>0</xdr:rowOff>
    </xdr:from>
    <xdr:ext cx="504825" cy="95250"/>
    <xdr:sp>
      <xdr:nvSpPr>
        <xdr:cNvPr id="286" name="AutoShape 2"/>
        <xdr:cNvSpPr>
          <a:spLocks noChangeAspect="1"/>
        </xdr:cNvSpPr>
      </xdr:nvSpPr>
      <xdr:spPr>
        <a:xfrm>
          <a:off x="790575" y="61836300"/>
          <a:ext cx="504825"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295</xdr:row>
      <xdr:rowOff>0</xdr:rowOff>
    </xdr:from>
    <xdr:ext cx="504825" cy="95250"/>
    <xdr:sp>
      <xdr:nvSpPr>
        <xdr:cNvPr id="287" name="AutoShape 3"/>
        <xdr:cNvSpPr>
          <a:spLocks noChangeAspect="1"/>
        </xdr:cNvSpPr>
      </xdr:nvSpPr>
      <xdr:spPr>
        <a:xfrm>
          <a:off x="790575" y="61836300"/>
          <a:ext cx="504825"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295</xdr:row>
      <xdr:rowOff>0</xdr:rowOff>
    </xdr:from>
    <xdr:ext cx="504825" cy="76200"/>
    <xdr:sp>
      <xdr:nvSpPr>
        <xdr:cNvPr id="288" name="AutoShape 4"/>
        <xdr:cNvSpPr>
          <a:spLocks noChangeAspect="1"/>
        </xdr:cNvSpPr>
      </xdr:nvSpPr>
      <xdr:spPr>
        <a:xfrm>
          <a:off x="790575" y="618363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89"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90"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91"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92"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93"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94"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95"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96"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97"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457200</xdr:colOff>
      <xdr:row>295</xdr:row>
      <xdr:rowOff>0</xdr:rowOff>
    </xdr:from>
    <xdr:ext cx="390525" cy="161925"/>
    <xdr:sp>
      <xdr:nvSpPr>
        <xdr:cNvPr id="298" name="AutoShape 2"/>
        <xdr:cNvSpPr>
          <a:spLocks noChangeAspect="1"/>
        </xdr:cNvSpPr>
      </xdr:nvSpPr>
      <xdr:spPr>
        <a:xfrm>
          <a:off x="790575" y="61836300"/>
          <a:ext cx="39052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81"/>
  <sheetViews>
    <sheetView tabSelected="1" zoomScale="110" zoomScaleNormal="110" zoomScaleSheetLayoutView="100" zoomScalePageLayoutView="0" workbookViewId="0" topLeftCell="A1">
      <selection activeCell="F12" sqref="F12"/>
    </sheetView>
  </sheetViews>
  <sheetFormatPr defaultColWidth="11.421875" defaultRowHeight="12.75"/>
  <cols>
    <col min="1" max="1" width="5.00390625" style="260" customWidth="1"/>
    <col min="2" max="2" width="6.8515625" style="261" customWidth="1"/>
    <col min="3" max="3" width="72.421875" style="262" customWidth="1"/>
    <col min="4" max="4" width="8.00390625" style="263" customWidth="1"/>
    <col min="5" max="5" width="6.28125" style="264" customWidth="1"/>
    <col min="6" max="8" width="14.28125" style="265" customWidth="1"/>
    <col min="9" max="9" width="7.00390625" style="305" customWidth="1"/>
    <col min="10" max="10" width="13.28125" style="269" customWidth="1"/>
    <col min="11" max="11" width="16.57421875" style="4" customWidth="1"/>
    <col min="12" max="12" width="5.28125" style="4" customWidth="1"/>
    <col min="13" max="14" width="7.57421875" style="4" customWidth="1"/>
    <col min="15" max="248" width="11.421875" style="4" customWidth="1"/>
    <col min="249" max="249" width="56.28125" style="4" customWidth="1"/>
    <col min="250" max="16384" width="11.421875" style="4" customWidth="1"/>
  </cols>
  <sheetData>
    <row r="1" spans="1:10" s="48" customFormat="1" ht="19.5" customHeight="1">
      <c r="A1" s="46"/>
      <c r="B1" s="47"/>
      <c r="C1" s="388" t="s">
        <v>0</v>
      </c>
      <c r="D1" s="388"/>
      <c r="E1" s="388"/>
      <c r="F1" s="388"/>
      <c r="G1" s="389" t="s">
        <v>13</v>
      </c>
      <c r="H1" s="390"/>
      <c r="I1" s="262"/>
      <c r="J1" s="268"/>
    </row>
    <row r="2" spans="1:10" s="48" customFormat="1" ht="13.5" thickBot="1">
      <c r="A2" s="49"/>
      <c r="B2" s="50"/>
      <c r="C2" s="51"/>
      <c r="D2" s="52"/>
      <c r="E2" s="51"/>
      <c r="F2" s="300"/>
      <c r="G2" s="391"/>
      <c r="H2" s="392"/>
      <c r="I2" s="262"/>
      <c r="J2" s="268"/>
    </row>
    <row r="3" spans="1:8" ht="14.25" customHeight="1">
      <c r="A3" s="402" t="s">
        <v>14</v>
      </c>
      <c r="B3" s="403"/>
      <c r="C3" s="403"/>
      <c r="D3" s="403"/>
      <c r="E3" s="403"/>
      <c r="F3" s="403"/>
      <c r="G3" s="403"/>
      <c r="H3" s="404"/>
    </row>
    <row r="4" spans="1:8" ht="14.25" customHeight="1">
      <c r="A4" s="393" t="s">
        <v>749</v>
      </c>
      <c r="B4" s="394"/>
      <c r="C4" s="394"/>
      <c r="D4" s="394"/>
      <c r="E4" s="394"/>
      <c r="F4" s="394"/>
      <c r="G4" s="394"/>
      <c r="H4" s="395"/>
    </row>
    <row r="5" spans="1:8" ht="14.25" customHeight="1">
      <c r="A5" s="393" t="s">
        <v>750</v>
      </c>
      <c r="B5" s="394"/>
      <c r="C5" s="394"/>
      <c r="D5" s="394"/>
      <c r="E5" s="394"/>
      <c r="F5" s="394"/>
      <c r="G5" s="394"/>
      <c r="H5" s="395"/>
    </row>
    <row r="6" spans="1:8" ht="14.25" customHeight="1">
      <c r="A6" s="393" t="s">
        <v>12</v>
      </c>
      <c r="B6" s="394"/>
      <c r="C6" s="394"/>
      <c r="D6" s="394"/>
      <c r="E6" s="394"/>
      <c r="F6" s="394"/>
      <c r="G6" s="394"/>
      <c r="H6" s="395"/>
    </row>
    <row r="7" spans="1:8" ht="27" customHeight="1">
      <c r="A7" s="393" t="s">
        <v>754</v>
      </c>
      <c r="B7" s="394"/>
      <c r="C7" s="394"/>
      <c r="D7" s="394"/>
      <c r="E7" s="394"/>
      <c r="F7" s="394"/>
      <c r="G7" s="394"/>
      <c r="H7" s="395"/>
    </row>
    <row r="8" spans="1:8" ht="14.25" customHeight="1" thickBot="1">
      <c r="A8" s="396" t="s">
        <v>751</v>
      </c>
      <c r="B8" s="397"/>
      <c r="C8" s="397"/>
      <c r="D8" s="397"/>
      <c r="E8" s="397"/>
      <c r="F8" s="397"/>
      <c r="G8" s="397"/>
      <c r="H8" s="398"/>
    </row>
    <row r="9" spans="1:10" s="58" customFormat="1" ht="19.5" customHeight="1">
      <c r="A9" s="53" t="s">
        <v>1</v>
      </c>
      <c r="B9" s="54"/>
      <c r="C9" s="55" t="s">
        <v>2</v>
      </c>
      <c r="D9" s="56" t="s">
        <v>3</v>
      </c>
      <c r="E9" s="56" t="s">
        <v>4</v>
      </c>
      <c r="F9" s="399" t="s">
        <v>15</v>
      </c>
      <c r="G9" s="399"/>
      <c r="H9" s="57" t="s">
        <v>5</v>
      </c>
      <c r="J9" s="270"/>
    </row>
    <row r="10" spans="1:10" s="58" customFormat="1" ht="13.5" thickBot="1">
      <c r="A10" s="59"/>
      <c r="B10" s="60"/>
      <c r="C10" s="61"/>
      <c r="D10" s="62"/>
      <c r="E10" s="63"/>
      <c r="F10" s="64" t="s">
        <v>6</v>
      </c>
      <c r="G10" s="64" t="s">
        <v>7</v>
      </c>
      <c r="H10" s="65" t="s">
        <v>16</v>
      </c>
      <c r="J10" s="270"/>
    </row>
    <row r="11" spans="1:10" s="38" customFormat="1" ht="12.75">
      <c r="A11" s="66"/>
      <c r="B11" s="67" t="s">
        <v>10</v>
      </c>
      <c r="C11" s="68" t="s">
        <v>17</v>
      </c>
      <c r="D11" s="69"/>
      <c r="E11" s="69"/>
      <c r="F11" s="70"/>
      <c r="G11" s="70"/>
      <c r="H11" s="71"/>
      <c r="I11" s="77"/>
      <c r="J11" s="271"/>
    </row>
    <row r="12" spans="1:10" s="77" customFormat="1" ht="12.75">
      <c r="A12" s="12"/>
      <c r="B12" s="299">
        <v>1</v>
      </c>
      <c r="C12" s="72" t="s">
        <v>18</v>
      </c>
      <c r="D12" s="73">
        <v>1</v>
      </c>
      <c r="E12" s="74" t="s">
        <v>19</v>
      </c>
      <c r="F12" s="266"/>
      <c r="G12" s="266"/>
      <c r="H12" s="76">
        <f>SUM(F12,G12)*D12</f>
        <v>0</v>
      </c>
      <c r="J12" s="92"/>
    </row>
    <row r="13" spans="1:10" s="77" customFormat="1" ht="12.75">
      <c r="A13" s="14"/>
      <c r="B13" s="78" t="s">
        <v>20</v>
      </c>
      <c r="C13" s="400" t="s">
        <v>21</v>
      </c>
      <c r="D13" s="400"/>
      <c r="E13" s="400"/>
      <c r="F13" s="400"/>
      <c r="G13" s="400"/>
      <c r="H13" s="401"/>
      <c r="J13" s="92"/>
    </row>
    <row r="14" spans="1:10" s="77" customFormat="1" ht="12.75">
      <c r="A14" s="12"/>
      <c r="B14" s="79" t="s">
        <v>22</v>
      </c>
      <c r="C14" s="80" t="s">
        <v>850</v>
      </c>
      <c r="D14" s="74">
        <v>1</v>
      </c>
      <c r="E14" s="74" t="s">
        <v>26</v>
      </c>
      <c r="F14" s="1" t="s">
        <v>24</v>
      </c>
      <c r="G14" s="317"/>
      <c r="H14" s="76">
        <f aca="true" t="shared" si="0" ref="H14:H37">SUM(F14,G14)*D14</f>
        <v>0</v>
      </c>
      <c r="J14" s="92"/>
    </row>
    <row r="15" spans="1:10" s="77" customFormat="1" ht="12.75">
      <c r="A15" s="12"/>
      <c r="B15" s="79" t="s">
        <v>25</v>
      </c>
      <c r="C15" s="72" t="s">
        <v>28</v>
      </c>
      <c r="D15" s="74">
        <v>128</v>
      </c>
      <c r="E15" s="74" t="s">
        <v>9</v>
      </c>
      <c r="F15" s="1" t="s">
        <v>24</v>
      </c>
      <c r="G15" s="317"/>
      <c r="H15" s="76">
        <f t="shared" si="0"/>
        <v>0</v>
      </c>
      <c r="J15" s="92"/>
    </row>
    <row r="16" spans="1:10" s="77" customFormat="1" ht="12.75">
      <c r="A16" s="12"/>
      <c r="B16" s="79" t="s">
        <v>27</v>
      </c>
      <c r="C16" s="72" t="s">
        <v>849</v>
      </c>
      <c r="D16" s="74">
        <v>35</v>
      </c>
      <c r="E16" s="74" t="s">
        <v>23</v>
      </c>
      <c r="F16" s="1" t="s">
        <v>24</v>
      </c>
      <c r="G16" s="317"/>
      <c r="H16" s="76">
        <f t="shared" si="0"/>
        <v>0</v>
      </c>
      <c r="J16" s="92"/>
    </row>
    <row r="17" spans="1:10" s="77" customFormat="1" ht="12.75">
      <c r="A17" s="12"/>
      <c r="B17" s="79" t="s">
        <v>29</v>
      </c>
      <c r="C17" s="72" t="s">
        <v>857</v>
      </c>
      <c r="D17" s="74">
        <v>56</v>
      </c>
      <c r="E17" s="74" t="s">
        <v>9</v>
      </c>
      <c r="F17" s="1" t="s">
        <v>24</v>
      </c>
      <c r="G17" s="317"/>
      <c r="H17" s="76">
        <f t="shared" si="0"/>
        <v>0</v>
      </c>
      <c r="J17" s="92"/>
    </row>
    <row r="18" spans="1:10" s="77" customFormat="1" ht="12.75">
      <c r="A18" s="12"/>
      <c r="B18" s="79" t="s">
        <v>30</v>
      </c>
      <c r="C18" s="72" t="s">
        <v>32</v>
      </c>
      <c r="D18" s="74">
        <v>370</v>
      </c>
      <c r="E18" s="74" t="s">
        <v>9</v>
      </c>
      <c r="F18" s="1" t="s">
        <v>24</v>
      </c>
      <c r="G18" s="317"/>
      <c r="H18" s="76">
        <f t="shared" si="0"/>
        <v>0</v>
      </c>
      <c r="J18" s="92"/>
    </row>
    <row r="19" spans="1:10" s="77" customFormat="1" ht="12.75">
      <c r="A19" s="12"/>
      <c r="B19" s="79" t="s">
        <v>31</v>
      </c>
      <c r="C19" s="72" t="s">
        <v>851</v>
      </c>
      <c r="D19" s="74">
        <v>7.5</v>
      </c>
      <c r="E19" s="74" t="s">
        <v>23</v>
      </c>
      <c r="F19" s="1" t="s">
        <v>24</v>
      </c>
      <c r="G19" s="317"/>
      <c r="H19" s="76">
        <f t="shared" si="0"/>
        <v>0</v>
      </c>
      <c r="J19" s="92"/>
    </row>
    <row r="20" spans="1:10" s="77" customFormat="1" ht="12.75">
      <c r="A20" s="12"/>
      <c r="B20" s="79" t="s">
        <v>33</v>
      </c>
      <c r="C20" s="72" t="s">
        <v>35</v>
      </c>
      <c r="D20" s="74">
        <v>3.2</v>
      </c>
      <c r="E20" s="74" t="s">
        <v>23</v>
      </c>
      <c r="F20" s="1" t="s">
        <v>24</v>
      </c>
      <c r="G20" s="317"/>
      <c r="H20" s="76">
        <f t="shared" si="0"/>
        <v>0</v>
      </c>
      <c r="J20" s="92"/>
    </row>
    <row r="21" spans="1:10" s="77" customFormat="1" ht="12.75">
      <c r="A21" s="12"/>
      <c r="B21" s="79" t="s">
        <v>34</v>
      </c>
      <c r="C21" s="72" t="s">
        <v>852</v>
      </c>
      <c r="D21" s="74">
        <v>380</v>
      </c>
      <c r="E21" s="74" t="s">
        <v>9</v>
      </c>
      <c r="F21" s="1" t="s">
        <v>24</v>
      </c>
      <c r="G21" s="317"/>
      <c r="H21" s="76">
        <f t="shared" si="0"/>
        <v>0</v>
      </c>
      <c r="J21" s="92"/>
    </row>
    <row r="22" spans="1:10" s="77" customFormat="1" ht="12.75">
      <c r="A22" s="12"/>
      <c r="B22" s="79" t="s">
        <v>36</v>
      </c>
      <c r="C22" s="72" t="s">
        <v>853</v>
      </c>
      <c r="D22" s="74">
        <v>115</v>
      </c>
      <c r="E22" s="74" t="s">
        <v>23</v>
      </c>
      <c r="F22" s="1" t="s">
        <v>24</v>
      </c>
      <c r="G22" s="317"/>
      <c r="H22" s="76">
        <f t="shared" si="0"/>
        <v>0</v>
      </c>
      <c r="J22" s="92"/>
    </row>
    <row r="23" spans="1:10" s="77" customFormat="1" ht="12.75">
      <c r="A23" s="12"/>
      <c r="B23" s="79" t="s">
        <v>37</v>
      </c>
      <c r="C23" s="72" t="s">
        <v>854</v>
      </c>
      <c r="D23" s="74">
        <v>60</v>
      </c>
      <c r="E23" s="74" t="s">
        <v>9</v>
      </c>
      <c r="F23" s="1" t="s">
        <v>24</v>
      </c>
      <c r="G23" s="317"/>
      <c r="H23" s="76">
        <f>SUM(F23,G23)*D23</f>
        <v>0</v>
      </c>
      <c r="J23" s="92"/>
    </row>
    <row r="24" spans="1:10" s="77" customFormat="1" ht="25.5">
      <c r="A24" s="12"/>
      <c r="B24" s="79" t="s">
        <v>38</v>
      </c>
      <c r="C24" s="2" t="s">
        <v>41</v>
      </c>
      <c r="D24" s="74">
        <v>45</v>
      </c>
      <c r="E24" s="74" t="s">
        <v>9</v>
      </c>
      <c r="F24" s="1" t="s">
        <v>24</v>
      </c>
      <c r="G24" s="317"/>
      <c r="H24" s="76">
        <f t="shared" si="0"/>
        <v>0</v>
      </c>
      <c r="J24" s="92"/>
    </row>
    <row r="25" spans="1:10" s="77" customFormat="1" ht="12.75">
      <c r="A25" s="12"/>
      <c r="B25" s="79" t="s">
        <v>39</v>
      </c>
      <c r="C25" s="72" t="s">
        <v>43</v>
      </c>
      <c r="D25" s="74">
        <v>490</v>
      </c>
      <c r="E25" s="74" t="s">
        <v>9</v>
      </c>
      <c r="F25" s="1" t="s">
        <v>24</v>
      </c>
      <c r="G25" s="317"/>
      <c r="H25" s="76">
        <f t="shared" si="0"/>
        <v>0</v>
      </c>
      <c r="J25" s="92"/>
    </row>
    <row r="26" spans="1:10" s="77" customFormat="1" ht="12.75">
      <c r="A26" s="12"/>
      <c r="B26" s="79" t="s">
        <v>40</v>
      </c>
      <c r="C26" s="72" t="s">
        <v>45</v>
      </c>
      <c r="D26" s="74">
        <v>52</v>
      </c>
      <c r="E26" s="74" t="s">
        <v>9</v>
      </c>
      <c r="F26" s="1" t="s">
        <v>24</v>
      </c>
      <c r="G26" s="317"/>
      <c r="H26" s="76">
        <f t="shared" si="0"/>
        <v>0</v>
      </c>
      <c r="J26" s="92"/>
    </row>
    <row r="27" spans="1:10" s="77" customFormat="1" ht="12.75">
      <c r="A27" s="12"/>
      <c r="B27" s="79" t="s">
        <v>42</v>
      </c>
      <c r="C27" s="72" t="s">
        <v>855</v>
      </c>
      <c r="D27" s="74">
        <v>5</v>
      </c>
      <c r="E27" s="74" t="s">
        <v>26</v>
      </c>
      <c r="F27" s="1" t="s">
        <v>24</v>
      </c>
      <c r="G27" s="317"/>
      <c r="H27" s="76">
        <f t="shared" si="0"/>
        <v>0</v>
      </c>
      <c r="J27" s="92"/>
    </row>
    <row r="28" spans="1:10" s="77" customFormat="1" ht="12.75">
      <c r="A28" s="12"/>
      <c r="B28" s="79" t="s">
        <v>44</v>
      </c>
      <c r="C28" s="72" t="s">
        <v>856</v>
      </c>
      <c r="D28" s="74">
        <v>1</v>
      </c>
      <c r="E28" s="74" t="s">
        <v>26</v>
      </c>
      <c r="F28" s="1" t="s">
        <v>24</v>
      </c>
      <c r="G28" s="317"/>
      <c r="H28" s="76">
        <f t="shared" si="0"/>
        <v>0</v>
      </c>
      <c r="J28" s="92"/>
    </row>
    <row r="29" spans="1:10" s="77" customFormat="1" ht="12.75">
      <c r="A29" s="12"/>
      <c r="B29" s="79" t="s">
        <v>46</v>
      </c>
      <c r="C29" s="72" t="s">
        <v>49</v>
      </c>
      <c r="D29" s="74">
        <v>8</v>
      </c>
      <c r="E29" s="74" t="s">
        <v>26</v>
      </c>
      <c r="F29" s="1" t="s">
        <v>24</v>
      </c>
      <c r="G29" s="317"/>
      <c r="H29" s="76">
        <f t="shared" si="0"/>
        <v>0</v>
      </c>
      <c r="J29" s="92"/>
    </row>
    <row r="30" spans="1:10" s="77" customFormat="1" ht="38.25">
      <c r="A30" s="12"/>
      <c r="B30" s="79" t="s">
        <v>47</v>
      </c>
      <c r="C30" s="72" t="s">
        <v>51</v>
      </c>
      <c r="D30" s="74">
        <v>15</v>
      </c>
      <c r="E30" s="74" t="s">
        <v>9</v>
      </c>
      <c r="F30" s="1" t="s">
        <v>24</v>
      </c>
      <c r="G30" s="317"/>
      <c r="H30" s="76">
        <f t="shared" si="0"/>
        <v>0</v>
      </c>
      <c r="J30" s="92"/>
    </row>
    <row r="31" spans="1:10" s="77" customFormat="1" ht="12.75">
      <c r="A31" s="12"/>
      <c r="B31" s="79" t="s">
        <v>48</v>
      </c>
      <c r="C31" s="72" t="s">
        <v>53</v>
      </c>
      <c r="D31" s="74">
        <v>3</v>
      </c>
      <c r="E31" s="74" t="s">
        <v>54</v>
      </c>
      <c r="F31" s="1" t="s">
        <v>24</v>
      </c>
      <c r="G31" s="317"/>
      <c r="H31" s="76">
        <f t="shared" si="0"/>
        <v>0</v>
      </c>
      <c r="J31" s="92"/>
    </row>
    <row r="32" spans="1:10" s="77" customFormat="1" ht="12.75">
      <c r="A32" s="12"/>
      <c r="B32" s="79" t="s">
        <v>50</v>
      </c>
      <c r="C32" s="72" t="s">
        <v>56</v>
      </c>
      <c r="D32" s="74">
        <v>1</v>
      </c>
      <c r="E32" s="74" t="s">
        <v>26</v>
      </c>
      <c r="F32" s="317"/>
      <c r="G32" s="317"/>
      <c r="H32" s="76">
        <f t="shared" si="0"/>
        <v>0</v>
      </c>
      <c r="J32" s="92"/>
    </row>
    <row r="33" spans="1:10" s="77" customFormat="1" ht="38.25">
      <c r="A33" s="12"/>
      <c r="B33" s="79" t="s">
        <v>52</v>
      </c>
      <c r="C33" s="72" t="s">
        <v>60</v>
      </c>
      <c r="D33" s="74">
        <v>75</v>
      </c>
      <c r="E33" s="74" t="s">
        <v>54</v>
      </c>
      <c r="F33" s="1" t="s">
        <v>24</v>
      </c>
      <c r="G33" s="317"/>
      <c r="H33" s="76">
        <f t="shared" si="0"/>
        <v>0</v>
      </c>
      <c r="J33" s="92"/>
    </row>
    <row r="34" spans="1:10" s="77" customFormat="1" ht="12.75">
      <c r="A34" s="12"/>
      <c r="B34" s="79" t="s">
        <v>55</v>
      </c>
      <c r="C34" s="72" t="s">
        <v>62</v>
      </c>
      <c r="D34" s="74">
        <v>75</v>
      </c>
      <c r="E34" s="74" t="s">
        <v>54</v>
      </c>
      <c r="F34" s="1" t="s">
        <v>24</v>
      </c>
      <c r="G34" s="317"/>
      <c r="H34" s="76">
        <f t="shared" si="0"/>
        <v>0</v>
      </c>
      <c r="J34" s="92"/>
    </row>
    <row r="35" spans="1:10" s="77" customFormat="1" ht="25.5">
      <c r="A35" s="12"/>
      <c r="B35" s="79" t="s">
        <v>57</v>
      </c>
      <c r="C35" s="72" t="s">
        <v>827</v>
      </c>
      <c r="D35" s="74">
        <v>1</v>
      </c>
      <c r="E35" s="74" t="s">
        <v>19</v>
      </c>
      <c r="F35" s="1" t="s">
        <v>24</v>
      </c>
      <c r="G35" s="317"/>
      <c r="H35" s="76">
        <f t="shared" si="0"/>
        <v>0</v>
      </c>
      <c r="J35" s="92"/>
    </row>
    <row r="36" spans="1:10" s="77" customFormat="1" ht="12.75">
      <c r="A36" s="12"/>
      <c r="B36" s="79" t="s">
        <v>59</v>
      </c>
      <c r="C36" s="72" t="s">
        <v>65</v>
      </c>
      <c r="D36" s="74">
        <v>1</v>
      </c>
      <c r="E36" s="74" t="s">
        <v>19</v>
      </c>
      <c r="F36" s="1" t="s">
        <v>24</v>
      </c>
      <c r="G36" s="317"/>
      <c r="H36" s="76">
        <f t="shared" si="0"/>
        <v>0</v>
      </c>
      <c r="J36" s="92"/>
    </row>
    <row r="37" spans="1:10" s="77" customFormat="1" ht="12.75">
      <c r="A37" s="12"/>
      <c r="B37" s="79" t="s">
        <v>61</v>
      </c>
      <c r="C37" s="72" t="s">
        <v>67</v>
      </c>
      <c r="D37" s="74">
        <v>1</v>
      </c>
      <c r="E37" s="74" t="s">
        <v>19</v>
      </c>
      <c r="F37" s="317"/>
      <c r="G37" s="317"/>
      <c r="H37" s="76">
        <f t="shared" si="0"/>
        <v>0</v>
      </c>
      <c r="J37" s="92"/>
    </row>
    <row r="38" spans="1:10" s="77" customFormat="1" ht="12.75">
      <c r="A38" s="12"/>
      <c r="B38" s="79" t="s">
        <v>63</v>
      </c>
      <c r="C38" s="82" t="s">
        <v>68</v>
      </c>
      <c r="D38" s="83">
        <v>1</v>
      </c>
      <c r="E38" s="84" t="s">
        <v>19</v>
      </c>
      <c r="F38" s="337"/>
      <c r="G38" s="337"/>
      <c r="H38" s="85">
        <f>(F38+G38)*D38</f>
        <v>0</v>
      </c>
      <c r="J38" s="92"/>
    </row>
    <row r="39" spans="1:10" s="13" customFormat="1" ht="12.75">
      <c r="A39" s="12"/>
      <c r="B39" s="79" t="s">
        <v>64</v>
      </c>
      <c r="C39" s="72" t="s">
        <v>826</v>
      </c>
      <c r="D39" s="74"/>
      <c r="E39" s="74"/>
      <c r="F39" s="81"/>
      <c r="G39" s="81"/>
      <c r="H39" s="76"/>
      <c r="J39" s="272"/>
    </row>
    <row r="40" spans="1:10" s="13" customFormat="1" ht="12.75">
      <c r="A40" s="12"/>
      <c r="B40" s="79" t="s">
        <v>828</v>
      </c>
      <c r="C40" s="72" t="s">
        <v>825</v>
      </c>
      <c r="D40" s="74">
        <v>56</v>
      </c>
      <c r="E40" s="74" t="s">
        <v>9</v>
      </c>
      <c r="F40" s="1" t="s">
        <v>24</v>
      </c>
      <c r="G40" s="317"/>
      <c r="H40" s="76">
        <f>SUM(F40,G40)*D40</f>
        <v>0</v>
      </c>
      <c r="J40" s="272"/>
    </row>
    <row r="41" spans="1:10" s="13" customFormat="1" ht="12.75">
      <c r="A41" s="12"/>
      <c r="B41" s="79" t="s">
        <v>829</v>
      </c>
      <c r="C41" s="72" t="s">
        <v>755</v>
      </c>
      <c r="D41" s="74">
        <v>1</v>
      </c>
      <c r="E41" s="74" t="s">
        <v>19</v>
      </c>
      <c r="F41" s="1" t="s">
        <v>24</v>
      </c>
      <c r="G41" s="317"/>
      <c r="H41" s="76">
        <f>SUM(F41,G41)*D41</f>
        <v>0</v>
      </c>
      <c r="J41" s="272"/>
    </row>
    <row r="42" spans="1:10" s="13" customFormat="1" ht="25.5">
      <c r="A42" s="12"/>
      <c r="B42" s="79" t="s">
        <v>830</v>
      </c>
      <c r="C42" s="72" t="s">
        <v>756</v>
      </c>
      <c r="D42" s="74">
        <v>1</v>
      </c>
      <c r="E42" s="74" t="s">
        <v>19</v>
      </c>
      <c r="F42" s="317"/>
      <c r="G42" s="317"/>
      <c r="H42" s="76">
        <f>SUM(F42,G42)*D42</f>
        <v>0</v>
      </c>
      <c r="J42" s="272"/>
    </row>
    <row r="43" spans="1:10" s="13" customFormat="1" ht="12.75">
      <c r="A43" s="12"/>
      <c r="B43" s="79" t="s">
        <v>831</v>
      </c>
      <c r="C43" s="72" t="s">
        <v>757</v>
      </c>
      <c r="D43" s="74">
        <v>1</v>
      </c>
      <c r="E43" s="74" t="s">
        <v>19</v>
      </c>
      <c r="F43" s="1" t="s">
        <v>24</v>
      </c>
      <c r="G43" s="317"/>
      <c r="H43" s="76">
        <f>SUM(F43,G43)*D43</f>
        <v>0</v>
      </c>
      <c r="J43" s="272"/>
    </row>
    <row r="44" spans="1:10" s="13" customFormat="1" ht="12.75">
      <c r="A44" s="12"/>
      <c r="B44" s="79" t="s">
        <v>66</v>
      </c>
      <c r="C44" s="72" t="s">
        <v>758</v>
      </c>
      <c r="D44" s="74">
        <v>1</v>
      </c>
      <c r="E44" s="74" t="s">
        <v>58</v>
      </c>
      <c r="F44" s="1" t="s">
        <v>24</v>
      </c>
      <c r="G44" s="317"/>
      <c r="H44" s="76">
        <f>SUM(F44,G44)*D44</f>
        <v>0</v>
      </c>
      <c r="J44" s="272"/>
    </row>
    <row r="45" spans="1:10" s="77" customFormat="1" ht="12.75">
      <c r="A45" s="86"/>
      <c r="B45" s="78" t="s">
        <v>69</v>
      </c>
      <c r="C45" s="400" t="s">
        <v>70</v>
      </c>
      <c r="D45" s="400"/>
      <c r="E45" s="400"/>
      <c r="F45" s="400"/>
      <c r="G45" s="400"/>
      <c r="H45" s="401"/>
      <c r="J45" s="92"/>
    </row>
    <row r="46" spans="1:10" s="77" customFormat="1" ht="12.75">
      <c r="A46" s="12"/>
      <c r="B46" s="79" t="s">
        <v>71</v>
      </c>
      <c r="C46" s="87" t="s">
        <v>72</v>
      </c>
      <c r="D46" s="73">
        <v>40</v>
      </c>
      <c r="E46" s="74" t="s">
        <v>54</v>
      </c>
      <c r="F46" s="1" t="s">
        <v>24</v>
      </c>
      <c r="G46" s="317"/>
      <c r="H46" s="76">
        <f>SUM(F46,G46)*D46</f>
        <v>0</v>
      </c>
      <c r="J46" s="92"/>
    </row>
    <row r="47" spans="1:10" s="77" customFormat="1" ht="12.75" customHeight="1">
      <c r="A47" s="12"/>
      <c r="B47" s="79" t="s">
        <v>73</v>
      </c>
      <c r="C47" s="87" t="s">
        <v>74</v>
      </c>
      <c r="D47" s="74">
        <v>1.5</v>
      </c>
      <c r="E47" s="74" t="s">
        <v>54</v>
      </c>
      <c r="F47" s="317"/>
      <c r="G47" s="317"/>
      <c r="H47" s="76">
        <f>SUM(F47,G47)*D47</f>
        <v>0</v>
      </c>
      <c r="I47" s="88"/>
      <c r="J47" s="92"/>
    </row>
    <row r="48" spans="1:10" s="77" customFormat="1" ht="12.75" customHeight="1">
      <c r="A48" s="12"/>
      <c r="B48" s="79" t="s">
        <v>75</v>
      </c>
      <c r="C48" s="87" t="s">
        <v>76</v>
      </c>
      <c r="D48" s="74">
        <v>210</v>
      </c>
      <c r="E48" s="74" t="s">
        <v>26</v>
      </c>
      <c r="F48" s="317"/>
      <c r="G48" s="317"/>
      <c r="H48" s="76">
        <f>SUM(F48,G48)*D48</f>
        <v>0</v>
      </c>
      <c r="J48" s="92"/>
    </row>
    <row r="49" spans="1:10" s="77" customFormat="1" ht="12.75" customHeight="1">
      <c r="A49" s="12"/>
      <c r="B49" s="79" t="s">
        <v>77</v>
      </c>
      <c r="C49" s="87" t="s">
        <v>78</v>
      </c>
      <c r="D49" s="74">
        <v>1.1</v>
      </c>
      <c r="E49" s="74" t="s">
        <v>9</v>
      </c>
      <c r="F49" s="317"/>
      <c r="G49" s="317"/>
      <c r="H49" s="76">
        <f>SUM(F49,G49)*D49</f>
        <v>0</v>
      </c>
      <c r="I49" s="88"/>
      <c r="J49" s="92"/>
    </row>
    <row r="50" spans="1:10" s="77" customFormat="1" ht="12.75">
      <c r="A50" s="12"/>
      <c r="B50" s="79" t="s">
        <v>79</v>
      </c>
      <c r="C50" s="87" t="s">
        <v>80</v>
      </c>
      <c r="D50" s="74">
        <v>22</v>
      </c>
      <c r="E50" s="74" t="s">
        <v>9</v>
      </c>
      <c r="F50" s="317"/>
      <c r="G50" s="317"/>
      <c r="H50" s="76">
        <f>SUM(F50,G50)*D50</f>
        <v>0</v>
      </c>
      <c r="I50" s="88"/>
      <c r="J50" s="92"/>
    </row>
    <row r="51" spans="1:10" s="77" customFormat="1" ht="12.75">
      <c r="A51" s="14"/>
      <c r="B51" s="78" t="s">
        <v>81</v>
      </c>
      <c r="C51" s="400" t="s">
        <v>82</v>
      </c>
      <c r="D51" s="400"/>
      <c r="E51" s="400"/>
      <c r="F51" s="400"/>
      <c r="G51" s="400"/>
      <c r="H51" s="401"/>
      <c r="J51" s="92"/>
    </row>
    <row r="52" spans="1:10" s="77" customFormat="1" ht="12.75">
      <c r="A52" s="12"/>
      <c r="B52" s="79" t="s">
        <v>83</v>
      </c>
      <c r="C52" s="72" t="s">
        <v>84</v>
      </c>
      <c r="D52" s="74">
        <v>3</v>
      </c>
      <c r="E52" s="74" t="s">
        <v>9</v>
      </c>
      <c r="F52" s="317"/>
      <c r="G52" s="317"/>
      <c r="H52" s="76">
        <f>SUM(F52,G52)*D52</f>
        <v>0</v>
      </c>
      <c r="J52" s="92"/>
    </row>
    <row r="53" spans="1:10" s="77" customFormat="1" ht="12.75">
      <c r="A53" s="12"/>
      <c r="B53" s="79" t="s">
        <v>85</v>
      </c>
      <c r="C53" s="72" t="s">
        <v>86</v>
      </c>
      <c r="D53" s="74">
        <v>26.2</v>
      </c>
      <c r="E53" s="74" t="s">
        <v>23</v>
      </c>
      <c r="F53" s="317"/>
      <c r="G53" s="317"/>
      <c r="H53" s="76">
        <f>SUM(F53,G53)*D53</f>
        <v>0</v>
      </c>
      <c r="J53" s="92"/>
    </row>
    <row r="54" spans="1:10" s="77" customFormat="1" ht="12.75">
      <c r="A54" s="12"/>
      <c r="B54" s="79" t="s">
        <v>87</v>
      </c>
      <c r="C54" s="72" t="s">
        <v>88</v>
      </c>
      <c r="D54" s="74">
        <v>400</v>
      </c>
      <c r="E54" s="74" t="s">
        <v>9</v>
      </c>
      <c r="F54" s="317"/>
      <c r="G54" s="317"/>
      <c r="H54" s="76">
        <f>SUM(F54,G54)*D54</f>
        <v>0</v>
      </c>
      <c r="J54" s="92"/>
    </row>
    <row r="55" spans="1:10" s="77" customFormat="1" ht="12.75">
      <c r="A55" s="14"/>
      <c r="B55" s="78" t="s">
        <v>89</v>
      </c>
      <c r="C55" s="400" t="s">
        <v>90</v>
      </c>
      <c r="D55" s="400"/>
      <c r="E55" s="400"/>
      <c r="F55" s="400"/>
      <c r="G55" s="400"/>
      <c r="H55" s="401"/>
      <c r="J55" s="92"/>
    </row>
    <row r="56" spans="1:10" s="77" customFormat="1" ht="12.75">
      <c r="A56" s="12"/>
      <c r="B56" s="79" t="s">
        <v>91</v>
      </c>
      <c r="C56" s="72" t="s">
        <v>92</v>
      </c>
      <c r="D56" s="74"/>
      <c r="E56" s="74"/>
      <c r="F56" s="81"/>
      <c r="G56" s="81"/>
      <c r="H56" s="76"/>
      <c r="J56" s="92"/>
    </row>
    <row r="57" spans="1:10" s="77" customFormat="1" ht="12.75">
      <c r="A57" s="12"/>
      <c r="B57" s="79" t="s">
        <v>93</v>
      </c>
      <c r="C57" s="72" t="s">
        <v>94</v>
      </c>
      <c r="D57" s="74">
        <v>370</v>
      </c>
      <c r="E57" s="74" t="s">
        <v>9</v>
      </c>
      <c r="F57" s="317"/>
      <c r="G57" s="317"/>
      <c r="H57" s="76">
        <f aca="true" t="shared" si="1" ref="H57:H67">SUM(F57,G57)*D57</f>
        <v>0</v>
      </c>
      <c r="J57" s="92"/>
    </row>
    <row r="58" spans="1:10" s="77" customFormat="1" ht="25.5">
      <c r="A58" s="12"/>
      <c r="B58" s="79" t="s">
        <v>95</v>
      </c>
      <c r="C58" s="72" t="s">
        <v>759</v>
      </c>
      <c r="D58" s="74">
        <v>460</v>
      </c>
      <c r="E58" s="74" t="s">
        <v>9</v>
      </c>
      <c r="F58" s="317"/>
      <c r="G58" s="317"/>
      <c r="H58" s="76">
        <f t="shared" si="1"/>
        <v>0</v>
      </c>
      <c r="J58" s="92"/>
    </row>
    <row r="59" spans="1:10" s="77" customFormat="1" ht="38.25">
      <c r="A59" s="12"/>
      <c r="B59" s="79" t="s">
        <v>96</v>
      </c>
      <c r="C59" s="72" t="s">
        <v>760</v>
      </c>
      <c r="D59" s="74">
        <v>6.5</v>
      </c>
      <c r="E59" s="74" t="s">
        <v>9</v>
      </c>
      <c r="F59" s="317"/>
      <c r="G59" s="317"/>
      <c r="H59" s="76">
        <f t="shared" si="1"/>
        <v>0</v>
      </c>
      <c r="J59" s="92"/>
    </row>
    <row r="60" spans="1:10" s="77" customFormat="1" ht="25.5">
      <c r="A60" s="12"/>
      <c r="B60" s="79" t="s">
        <v>97</v>
      </c>
      <c r="C60" s="72" t="s">
        <v>761</v>
      </c>
      <c r="D60" s="74">
        <v>15</v>
      </c>
      <c r="E60" s="74" t="s">
        <v>9</v>
      </c>
      <c r="F60" s="317"/>
      <c r="G60" s="317"/>
      <c r="H60" s="76">
        <f t="shared" si="1"/>
        <v>0</v>
      </c>
      <c r="J60" s="92"/>
    </row>
    <row r="61" spans="1:10" s="77" customFormat="1" ht="15" customHeight="1">
      <c r="A61" s="12"/>
      <c r="B61" s="79" t="s">
        <v>98</v>
      </c>
      <c r="C61" s="72" t="s">
        <v>858</v>
      </c>
      <c r="D61" s="74">
        <v>29</v>
      </c>
      <c r="E61" s="74" t="s">
        <v>99</v>
      </c>
      <c r="F61" s="317"/>
      <c r="G61" s="317"/>
      <c r="H61" s="76">
        <f t="shared" si="1"/>
        <v>0</v>
      </c>
      <c r="J61" s="92"/>
    </row>
    <row r="62" spans="1:10" s="77" customFormat="1" ht="12.75">
      <c r="A62" s="12"/>
      <c r="B62" s="79" t="s">
        <v>100</v>
      </c>
      <c r="C62" s="72" t="s">
        <v>859</v>
      </c>
      <c r="D62" s="74">
        <v>50</v>
      </c>
      <c r="E62" s="74" t="s">
        <v>99</v>
      </c>
      <c r="F62" s="317"/>
      <c r="G62" s="317"/>
      <c r="H62" s="76">
        <f t="shared" si="1"/>
        <v>0</v>
      </c>
      <c r="J62" s="92"/>
    </row>
    <row r="63" spans="1:10" s="77" customFormat="1" ht="12.75">
      <c r="A63" s="12"/>
      <c r="B63" s="79" t="s">
        <v>101</v>
      </c>
      <c r="C63" s="72" t="s">
        <v>102</v>
      </c>
      <c r="D63" s="74">
        <v>410</v>
      </c>
      <c r="E63" s="74" t="s">
        <v>26</v>
      </c>
      <c r="F63" s="317"/>
      <c r="G63" s="317"/>
      <c r="H63" s="76">
        <f t="shared" si="1"/>
        <v>0</v>
      </c>
      <c r="J63" s="92"/>
    </row>
    <row r="64" spans="1:10" s="77" customFormat="1" ht="12.75">
      <c r="A64" s="12"/>
      <c r="B64" s="79" t="s">
        <v>103</v>
      </c>
      <c r="C64" s="72" t="s">
        <v>104</v>
      </c>
      <c r="D64" s="74">
        <v>589</v>
      </c>
      <c r="E64" s="74" t="s">
        <v>26</v>
      </c>
      <c r="F64" s="317"/>
      <c r="G64" s="317"/>
      <c r="H64" s="76">
        <f t="shared" si="1"/>
        <v>0</v>
      </c>
      <c r="J64" s="92"/>
    </row>
    <row r="65" spans="1:10" s="77" customFormat="1" ht="12.75">
      <c r="A65" s="12"/>
      <c r="B65" s="79" t="s">
        <v>105</v>
      </c>
      <c r="C65" s="72" t="s">
        <v>106</v>
      </c>
      <c r="D65" s="74">
        <v>21.5</v>
      </c>
      <c r="E65" s="74" t="s">
        <v>23</v>
      </c>
      <c r="F65" s="317"/>
      <c r="G65" s="317"/>
      <c r="H65" s="76">
        <f t="shared" si="1"/>
        <v>0</v>
      </c>
      <c r="J65" s="92"/>
    </row>
    <row r="66" spans="1:10" s="77" customFormat="1" ht="12.75">
      <c r="A66" s="12"/>
      <c r="B66" s="79" t="s">
        <v>107</v>
      </c>
      <c r="C66" s="72" t="s">
        <v>108</v>
      </c>
      <c r="D66" s="74">
        <v>8</v>
      </c>
      <c r="E66" s="74" t="s">
        <v>26</v>
      </c>
      <c r="F66" s="317"/>
      <c r="G66" s="317"/>
      <c r="H66" s="76">
        <f t="shared" si="1"/>
        <v>0</v>
      </c>
      <c r="J66" s="92"/>
    </row>
    <row r="67" spans="1:10" s="77" customFormat="1" ht="25.5">
      <c r="A67" s="12"/>
      <c r="B67" s="79" t="s">
        <v>109</v>
      </c>
      <c r="C67" s="72" t="s">
        <v>110</v>
      </c>
      <c r="D67" s="74">
        <v>18.4</v>
      </c>
      <c r="E67" s="74" t="s">
        <v>9</v>
      </c>
      <c r="F67" s="317"/>
      <c r="G67" s="317"/>
      <c r="H67" s="76">
        <f t="shared" si="1"/>
        <v>0</v>
      </c>
      <c r="J67" s="92"/>
    </row>
    <row r="68" spans="1:10" s="77" customFormat="1" ht="12.75">
      <c r="A68" s="89"/>
      <c r="B68" s="299" t="s">
        <v>111</v>
      </c>
      <c r="C68" s="72" t="s">
        <v>112</v>
      </c>
      <c r="D68" s="72"/>
      <c r="E68" s="73"/>
      <c r="F68" s="75"/>
      <c r="G68" s="75"/>
      <c r="H68" s="76"/>
      <c r="J68" s="92"/>
    </row>
    <row r="69" spans="1:10" s="77" customFormat="1" ht="12.75">
      <c r="A69" s="89"/>
      <c r="B69" s="299" t="s">
        <v>113</v>
      </c>
      <c r="C69" s="72" t="s">
        <v>114</v>
      </c>
      <c r="D69" s="73">
        <v>155</v>
      </c>
      <c r="E69" s="74" t="s">
        <v>23</v>
      </c>
      <c r="F69" s="266"/>
      <c r="G69" s="266"/>
      <c r="H69" s="76">
        <f>SUM(F69,G69)*D69</f>
        <v>0</v>
      </c>
      <c r="J69" s="92"/>
    </row>
    <row r="70" spans="1:10" s="77" customFormat="1" ht="12.75">
      <c r="A70" s="89"/>
      <c r="B70" s="299" t="s">
        <v>115</v>
      </c>
      <c r="C70" s="72" t="s">
        <v>116</v>
      </c>
      <c r="D70" s="73">
        <v>77.3</v>
      </c>
      <c r="E70" s="74" t="s">
        <v>23</v>
      </c>
      <c r="F70" s="317"/>
      <c r="G70" s="317"/>
      <c r="H70" s="76">
        <f>SUM(F70,G70)*D70</f>
        <v>0</v>
      </c>
      <c r="J70" s="92"/>
    </row>
    <row r="71" spans="1:10" s="77" customFormat="1" ht="12.75">
      <c r="A71" s="14"/>
      <c r="B71" s="78" t="s">
        <v>117</v>
      </c>
      <c r="C71" s="400" t="s">
        <v>118</v>
      </c>
      <c r="D71" s="400"/>
      <c r="E71" s="400"/>
      <c r="F71" s="400"/>
      <c r="G71" s="400"/>
      <c r="H71" s="401"/>
      <c r="J71" s="92"/>
    </row>
    <row r="72" spans="1:10" s="77" customFormat="1" ht="12.75">
      <c r="A72" s="12"/>
      <c r="B72" s="79" t="s">
        <v>119</v>
      </c>
      <c r="C72" s="72" t="s">
        <v>120</v>
      </c>
      <c r="D72" s="74">
        <v>230</v>
      </c>
      <c r="E72" s="74" t="s">
        <v>23</v>
      </c>
      <c r="F72" s="317"/>
      <c r="G72" s="317"/>
      <c r="H72" s="76">
        <f>SUM(F72,G72)*D72</f>
        <v>0</v>
      </c>
      <c r="J72" s="92"/>
    </row>
    <row r="73" spans="1:10" s="77" customFormat="1" ht="12.75">
      <c r="A73" s="12"/>
      <c r="B73" s="79" t="s">
        <v>121</v>
      </c>
      <c r="C73" s="72" t="s">
        <v>122</v>
      </c>
      <c r="D73" s="74">
        <v>12</v>
      </c>
      <c r="E73" s="74" t="s">
        <v>26</v>
      </c>
      <c r="F73" s="317"/>
      <c r="G73" s="317"/>
      <c r="H73" s="76">
        <f>SUM(F73,G73)*D73</f>
        <v>0</v>
      </c>
      <c r="J73" s="92"/>
    </row>
    <row r="74" spans="1:10" s="77" customFormat="1" ht="25.5">
      <c r="A74" s="12"/>
      <c r="B74" s="79" t="s">
        <v>885</v>
      </c>
      <c r="C74" s="72" t="s">
        <v>889</v>
      </c>
      <c r="D74" s="74">
        <v>380</v>
      </c>
      <c r="E74" s="74" t="s">
        <v>9</v>
      </c>
      <c r="F74" s="317"/>
      <c r="G74" s="317"/>
      <c r="H74" s="76">
        <f>SUM(F74,G74)*D74</f>
        <v>0</v>
      </c>
      <c r="J74" s="92"/>
    </row>
    <row r="75" spans="1:10" s="77" customFormat="1" ht="38.25">
      <c r="A75" s="12"/>
      <c r="B75" s="79" t="s">
        <v>886</v>
      </c>
      <c r="C75" s="72" t="s">
        <v>890</v>
      </c>
      <c r="D75" s="74">
        <v>380</v>
      </c>
      <c r="E75" s="74" t="s">
        <v>9</v>
      </c>
      <c r="F75" s="317"/>
      <c r="G75" s="317"/>
      <c r="H75" s="76">
        <f>SUM(F75,G75)*D75</f>
        <v>0</v>
      </c>
      <c r="J75" s="92"/>
    </row>
    <row r="76" spans="1:10" s="305" customFormat="1" ht="42" customHeight="1">
      <c r="A76" s="12"/>
      <c r="B76" s="79" t="s">
        <v>888</v>
      </c>
      <c r="C76" s="377" t="s">
        <v>887</v>
      </c>
      <c r="D76" s="74">
        <v>380</v>
      </c>
      <c r="E76" s="74" t="s">
        <v>9</v>
      </c>
      <c r="F76" s="317"/>
      <c r="G76" s="317"/>
      <c r="H76" s="76">
        <f>SUM(F76,G76)*D76</f>
        <v>0</v>
      </c>
      <c r="J76" s="378"/>
    </row>
    <row r="77" spans="1:10" s="77" customFormat="1" ht="12.75">
      <c r="A77" s="14"/>
      <c r="B77" s="78" t="s">
        <v>123</v>
      </c>
      <c r="C77" s="400" t="s">
        <v>124</v>
      </c>
      <c r="D77" s="400"/>
      <c r="E77" s="400"/>
      <c r="F77" s="400"/>
      <c r="G77" s="400"/>
      <c r="H77" s="401"/>
      <c r="J77" s="92"/>
    </row>
    <row r="78" spans="1:10" s="77" customFormat="1" ht="25.5">
      <c r="A78" s="90"/>
      <c r="B78" s="91" t="s">
        <v>125</v>
      </c>
      <c r="C78" s="72" t="s">
        <v>832</v>
      </c>
      <c r="D78" s="74">
        <v>6.5</v>
      </c>
      <c r="E78" s="74" t="s">
        <v>9</v>
      </c>
      <c r="F78" s="317"/>
      <c r="G78" s="317"/>
      <c r="H78" s="76">
        <f>SUM(F78,G78)*D78</f>
        <v>0</v>
      </c>
      <c r="J78" s="92"/>
    </row>
    <row r="79" spans="1:10" s="77" customFormat="1" ht="12.75">
      <c r="A79" s="14"/>
      <c r="B79" s="78" t="s">
        <v>126</v>
      </c>
      <c r="C79" s="400" t="s">
        <v>127</v>
      </c>
      <c r="D79" s="400"/>
      <c r="E79" s="400"/>
      <c r="F79" s="400"/>
      <c r="G79" s="400"/>
      <c r="H79" s="401"/>
      <c r="J79" s="92"/>
    </row>
    <row r="80" spans="1:10" s="77" customFormat="1" ht="12.75">
      <c r="A80" s="12"/>
      <c r="B80" s="79" t="s">
        <v>128</v>
      </c>
      <c r="C80" s="72" t="s">
        <v>129</v>
      </c>
      <c r="D80" s="74">
        <v>70</v>
      </c>
      <c r="E80" s="74" t="s">
        <v>9</v>
      </c>
      <c r="F80" s="317"/>
      <c r="G80" s="317"/>
      <c r="H80" s="76">
        <f>SUM(F80,G80)*D80</f>
        <v>0</v>
      </c>
      <c r="J80" s="92"/>
    </row>
    <row r="81" spans="1:10" s="77" customFormat="1" ht="12.75">
      <c r="A81" s="12"/>
      <c r="B81" s="79" t="s">
        <v>130</v>
      </c>
      <c r="C81" s="72" t="s">
        <v>131</v>
      </c>
      <c r="D81" s="74">
        <v>110</v>
      </c>
      <c r="E81" s="74" t="s">
        <v>9</v>
      </c>
      <c r="F81" s="317"/>
      <c r="G81" s="317"/>
      <c r="H81" s="76">
        <f>SUM(F81,G81)*D81</f>
        <v>0</v>
      </c>
      <c r="J81" s="92"/>
    </row>
    <row r="82" spans="1:10" s="77" customFormat="1" ht="12.75">
      <c r="A82" s="12"/>
      <c r="B82" s="79" t="s">
        <v>132</v>
      </c>
      <c r="C82" s="72" t="s">
        <v>133</v>
      </c>
      <c r="D82" s="74">
        <v>48</v>
      </c>
      <c r="E82" s="74" t="s">
        <v>9</v>
      </c>
      <c r="F82" s="317"/>
      <c r="G82" s="317"/>
      <c r="H82" s="76">
        <f>SUM(F82,G82)*D82</f>
        <v>0</v>
      </c>
      <c r="J82" s="92"/>
    </row>
    <row r="83" spans="1:10" s="77" customFormat="1" ht="12.75">
      <c r="A83" s="12"/>
      <c r="B83" s="79" t="s">
        <v>134</v>
      </c>
      <c r="C83" s="72" t="s">
        <v>135</v>
      </c>
      <c r="D83" s="74">
        <v>35</v>
      </c>
      <c r="E83" s="74" t="s">
        <v>9</v>
      </c>
      <c r="F83" s="317"/>
      <c r="G83" s="317"/>
      <c r="H83" s="76">
        <f>SUM(F83,G83)*D83</f>
        <v>0</v>
      </c>
      <c r="I83" s="88"/>
      <c r="J83" s="92"/>
    </row>
    <row r="84" spans="1:10" s="77" customFormat="1" ht="25.5">
      <c r="A84" s="12"/>
      <c r="B84" s="79" t="s">
        <v>136</v>
      </c>
      <c r="C84" s="72" t="s">
        <v>833</v>
      </c>
      <c r="D84" s="74">
        <v>24</v>
      </c>
      <c r="E84" s="74" t="s">
        <v>9</v>
      </c>
      <c r="F84" s="317"/>
      <c r="G84" s="317"/>
      <c r="H84" s="76">
        <f>SUM(F84,G84)*D84</f>
        <v>0</v>
      </c>
      <c r="I84" s="88"/>
      <c r="J84" s="92"/>
    </row>
    <row r="85" spans="1:10" s="77" customFormat="1" ht="12.75">
      <c r="A85" s="86"/>
      <c r="B85" s="78" t="s">
        <v>137</v>
      </c>
      <c r="C85" s="400" t="s">
        <v>138</v>
      </c>
      <c r="D85" s="400"/>
      <c r="E85" s="400"/>
      <c r="F85" s="400"/>
      <c r="G85" s="400"/>
      <c r="H85" s="401"/>
      <c r="J85" s="92"/>
    </row>
    <row r="86" spans="1:10" s="77" customFormat="1" ht="25.5">
      <c r="A86" s="12"/>
      <c r="B86" s="79" t="s">
        <v>139</v>
      </c>
      <c r="C86" s="72" t="s">
        <v>140</v>
      </c>
      <c r="D86" s="74">
        <v>245</v>
      </c>
      <c r="E86" s="74" t="s">
        <v>141</v>
      </c>
      <c r="F86" s="317"/>
      <c r="G86" s="317"/>
      <c r="H86" s="76">
        <f>SUM(F86,G86)*D86</f>
        <v>0</v>
      </c>
      <c r="I86" s="92"/>
      <c r="J86" s="92"/>
    </row>
    <row r="87" spans="1:10" s="77" customFormat="1" ht="25.5">
      <c r="A87" s="12"/>
      <c r="B87" s="79" t="s">
        <v>142</v>
      </c>
      <c r="C87" s="72" t="s">
        <v>143</v>
      </c>
      <c r="D87" s="74">
        <v>2.6</v>
      </c>
      <c r="E87" s="74" t="s">
        <v>54</v>
      </c>
      <c r="F87" s="317"/>
      <c r="G87" s="317"/>
      <c r="H87" s="76">
        <f>SUM(F87,G87)*D87</f>
        <v>0</v>
      </c>
      <c r="J87" s="92"/>
    </row>
    <row r="88" spans="1:10" s="77" customFormat="1" ht="12.75">
      <c r="A88" s="12"/>
      <c r="B88" s="79" t="s">
        <v>144</v>
      </c>
      <c r="C88" s="72" t="s">
        <v>145</v>
      </c>
      <c r="D88" s="74">
        <v>23.4</v>
      </c>
      <c r="E88" s="74" t="s">
        <v>9</v>
      </c>
      <c r="F88" s="317"/>
      <c r="G88" s="317"/>
      <c r="H88" s="76">
        <f>SUM(F88,G88)*D88</f>
        <v>0</v>
      </c>
      <c r="J88" s="92"/>
    </row>
    <row r="89" spans="1:10" s="77" customFormat="1" ht="12.75">
      <c r="A89" s="14"/>
      <c r="B89" s="78" t="s">
        <v>146</v>
      </c>
      <c r="C89" s="400" t="s">
        <v>147</v>
      </c>
      <c r="D89" s="400"/>
      <c r="E89" s="400"/>
      <c r="F89" s="400"/>
      <c r="G89" s="400"/>
      <c r="H89" s="401"/>
      <c r="J89" s="92"/>
    </row>
    <row r="90" spans="1:10" s="77" customFormat="1" ht="25.5">
      <c r="A90" s="12"/>
      <c r="B90" s="79" t="s">
        <v>148</v>
      </c>
      <c r="C90" s="72" t="s">
        <v>834</v>
      </c>
      <c r="D90" s="74">
        <v>135</v>
      </c>
      <c r="E90" s="74" t="s">
        <v>9</v>
      </c>
      <c r="F90" s="317"/>
      <c r="G90" s="317"/>
      <c r="H90" s="76">
        <f aca="true" t="shared" si="2" ref="H90:H95">SUM(F90,G90)*D90</f>
        <v>0</v>
      </c>
      <c r="I90" s="88"/>
      <c r="J90" s="92"/>
    </row>
    <row r="91" spans="1:10" s="77" customFormat="1" ht="12.75">
      <c r="A91" s="12"/>
      <c r="B91" s="79" t="s">
        <v>149</v>
      </c>
      <c r="C91" s="72" t="s">
        <v>150</v>
      </c>
      <c r="D91" s="74">
        <v>40</v>
      </c>
      <c r="E91" s="74" t="s">
        <v>9</v>
      </c>
      <c r="F91" s="317"/>
      <c r="G91" s="317"/>
      <c r="H91" s="76">
        <f t="shared" si="2"/>
        <v>0</v>
      </c>
      <c r="J91" s="92"/>
    </row>
    <row r="92" spans="1:10" s="77" customFormat="1" ht="12.75">
      <c r="A92" s="12"/>
      <c r="B92" s="79" t="s">
        <v>151</v>
      </c>
      <c r="C92" s="72" t="s">
        <v>152</v>
      </c>
      <c r="D92" s="74">
        <v>546.7</v>
      </c>
      <c r="E92" s="74" t="s">
        <v>9</v>
      </c>
      <c r="F92" s="317"/>
      <c r="G92" s="317"/>
      <c r="H92" s="76">
        <f t="shared" si="2"/>
        <v>0</v>
      </c>
      <c r="J92" s="92"/>
    </row>
    <row r="93" spans="1:10" s="77" customFormat="1" ht="12.75">
      <c r="A93" s="12"/>
      <c r="B93" s="79" t="s">
        <v>153</v>
      </c>
      <c r="C93" s="72" t="s">
        <v>154</v>
      </c>
      <c r="D93" s="74">
        <v>135</v>
      </c>
      <c r="E93" s="74" t="s">
        <v>9</v>
      </c>
      <c r="F93" s="317"/>
      <c r="G93" s="317"/>
      <c r="H93" s="76">
        <f t="shared" si="2"/>
        <v>0</v>
      </c>
      <c r="I93" s="88"/>
      <c r="J93" s="92"/>
    </row>
    <row r="94" spans="1:10" s="77" customFormat="1" ht="12.75">
      <c r="A94" s="12"/>
      <c r="B94" s="79" t="s">
        <v>155</v>
      </c>
      <c r="C94" s="72" t="s">
        <v>156</v>
      </c>
      <c r="D94" s="74">
        <v>420</v>
      </c>
      <c r="E94" s="74" t="s">
        <v>9</v>
      </c>
      <c r="F94" s="317"/>
      <c r="G94" s="317"/>
      <c r="H94" s="76">
        <f t="shared" si="2"/>
        <v>0</v>
      </c>
      <c r="J94" s="92"/>
    </row>
    <row r="95" spans="1:10" s="77" customFormat="1" ht="25.5">
      <c r="A95" s="12"/>
      <c r="B95" s="79" t="s">
        <v>157</v>
      </c>
      <c r="C95" s="72" t="s">
        <v>158</v>
      </c>
      <c r="D95" s="74">
        <v>35</v>
      </c>
      <c r="E95" s="74" t="s">
        <v>159</v>
      </c>
      <c r="F95" s="317"/>
      <c r="G95" s="317"/>
      <c r="H95" s="76">
        <f t="shared" si="2"/>
        <v>0</v>
      </c>
      <c r="I95" s="88"/>
      <c r="J95" s="92"/>
    </row>
    <row r="96" spans="1:10" s="77" customFormat="1" ht="12.75">
      <c r="A96" s="14"/>
      <c r="B96" s="78" t="s">
        <v>160</v>
      </c>
      <c r="C96" s="400" t="s">
        <v>161</v>
      </c>
      <c r="D96" s="400"/>
      <c r="E96" s="400"/>
      <c r="F96" s="400"/>
      <c r="G96" s="400"/>
      <c r="H96" s="401"/>
      <c r="I96" s="92"/>
      <c r="J96" s="92"/>
    </row>
    <row r="97" spans="1:10" s="77" customFormat="1" ht="12.75">
      <c r="A97" s="12"/>
      <c r="B97" s="79" t="s">
        <v>162</v>
      </c>
      <c r="C97" s="72" t="s">
        <v>163</v>
      </c>
      <c r="D97" s="93"/>
      <c r="E97" s="74"/>
      <c r="F97" s="81"/>
      <c r="G97" s="81"/>
      <c r="H97" s="76"/>
      <c r="J97" s="92"/>
    </row>
    <row r="98" spans="1:10" s="77" customFormat="1" ht="25.5">
      <c r="A98" s="12"/>
      <c r="B98" s="79" t="s">
        <v>164</v>
      </c>
      <c r="C98" s="72" t="s">
        <v>165</v>
      </c>
      <c r="D98" s="74">
        <v>2</v>
      </c>
      <c r="E98" s="74" t="s">
        <v>26</v>
      </c>
      <c r="F98" s="317"/>
      <c r="G98" s="317"/>
      <c r="H98" s="94">
        <f>SUM(F98,G98)*D98</f>
        <v>0</v>
      </c>
      <c r="J98" s="92"/>
    </row>
    <row r="99" spans="1:10" s="77" customFormat="1" ht="25.5">
      <c r="A99" s="12"/>
      <c r="B99" s="79" t="s">
        <v>166</v>
      </c>
      <c r="C99" s="72" t="s">
        <v>167</v>
      </c>
      <c r="D99" s="74">
        <v>3</v>
      </c>
      <c r="E99" s="74" t="s">
        <v>26</v>
      </c>
      <c r="F99" s="317"/>
      <c r="G99" s="317"/>
      <c r="H99" s="94">
        <f>SUM(F99,G99)*D99</f>
        <v>0</v>
      </c>
      <c r="J99" s="92"/>
    </row>
    <row r="100" spans="1:10" s="77" customFormat="1" ht="12.75">
      <c r="A100" s="12"/>
      <c r="B100" s="79" t="s">
        <v>168</v>
      </c>
      <c r="C100" s="72" t="s">
        <v>169</v>
      </c>
      <c r="D100" s="93"/>
      <c r="E100" s="74"/>
      <c r="F100" s="81"/>
      <c r="G100" s="81"/>
      <c r="H100" s="76"/>
      <c r="J100" s="92"/>
    </row>
    <row r="101" spans="1:10" s="77" customFormat="1" ht="25.5">
      <c r="A101" s="12"/>
      <c r="B101" s="79" t="s">
        <v>170</v>
      </c>
      <c r="C101" s="72" t="s">
        <v>835</v>
      </c>
      <c r="D101" s="74">
        <v>1</v>
      </c>
      <c r="E101" s="74" t="s">
        <v>26</v>
      </c>
      <c r="F101" s="317"/>
      <c r="G101" s="317"/>
      <c r="H101" s="94">
        <f>SUM(F101,G101)*D101</f>
        <v>0</v>
      </c>
      <c r="J101" s="92"/>
    </row>
    <row r="102" spans="1:10" s="77" customFormat="1" ht="25.5">
      <c r="A102" s="12"/>
      <c r="B102" s="79" t="s">
        <v>171</v>
      </c>
      <c r="C102" s="72" t="s">
        <v>172</v>
      </c>
      <c r="D102" s="74">
        <v>19.2</v>
      </c>
      <c r="E102" s="74" t="s">
        <v>9</v>
      </c>
      <c r="F102" s="317"/>
      <c r="G102" s="317"/>
      <c r="H102" s="94">
        <f>SUM(F102,G102)*D102</f>
        <v>0</v>
      </c>
      <c r="J102" s="92"/>
    </row>
    <row r="103" spans="1:10" s="77" customFormat="1" ht="25.5">
      <c r="A103" s="12"/>
      <c r="B103" s="79" t="s">
        <v>173</v>
      </c>
      <c r="C103" s="72" t="s">
        <v>174</v>
      </c>
      <c r="D103" s="74">
        <v>15</v>
      </c>
      <c r="E103" s="74" t="s">
        <v>9</v>
      </c>
      <c r="F103" s="317"/>
      <c r="G103" s="317"/>
      <c r="H103" s="94">
        <f>SUM(F103,G103)*D103</f>
        <v>0</v>
      </c>
      <c r="J103" s="92"/>
    </row>
    <row r="104" spans="1:10" s="77" customFormat="1" ht="12.75">
      <c r="A104" s="12"/>
      <c r="B104" s="79" t="s">
        <v>175</v>
      </c>
      <c r="C104" s="72" t="s">
        <v>176</v>
      </c>
      <c r="D104" s="74"/>
      <c r="E104" s="74"/>
      <c r="F104" s="81"/>
      <c r="G104" s="81"/>
      <c r="H104" s="94"/>
      <c r="J104" s="92"/>
    </row>
    <row r="105" spans="1:10" s="77" customFormat="1" ht="12.75">
      <c r="A105" s="12"/>
      <c r="B105" s="79" t="s">
        <v>177</v>
      </c>
      <c r="C105" s="72" t="s">
        <v>178</v>
      </c>
      <c r="D105" s="74">
        <v>90</v>
      </c>
      <c r="E105" s="74" t="s">
        <v>9</v>
      </c>
      <c r="F105" s="317"/>
      <c r="G105" s="317"/>
      <c r="H105" s="94">
        <f>SUM(F105,G105)*D105</f>
        <v>0</v>
      </c>
      <c r="J105" s="92"/>
    </row>
    <row r="106" spans="1:10" s="77" customFormat="1" ht="13.5" customHeight="1">
      <c r="A106" s="12"/>
      <c r="B106" s="79" t="s">
        <v>179</v>
      </c>
      <c r="C106" s="72" t="s">
        <v>180</v>
      </c>
      <c r="D106" s="74">
        <v>1</v>
      </c>
      <c r="E106" s="74" t="s">
        <v>26</v>
      </c>
      <c r="F106" s="317"/>
      <c r="G106" s="317"/>
      <c r="H106" s="94">
        <f>SUM(F106,G106)*D106</f>
        <v>0</v>
      </c>
      <c r="J106" s="92"/>
    </row>
    <row r="107" spans="1:10" s="77" customFormat="1" ht="12.75">
      <c r="A107" s="12"/>
      <c r="B107" s="79" t="s">
        <v>181</v>
      </c>
      <c r="C107" s="72" t="s">
        <v>182</v>
      </c>
      <c r="D107" s="74">
        <v>1</v>
      </c>
      <c r="E107" s="74" t="s">
        <v>26</v>
      </c>
      <c r="F107" s="317"/>
      <c r="G107" s="317"/>
      <c r="H107" s="94">
        <f>SUM(F107,G107)*D107</f>
        <v>0</v>
      </c>
      <c r="J107" s="92"/>
    </row>
    <row r="108" spans="1:10" s="77" customFormat="1" ht="12.75">
      <c r="A108" s="12"/>
      <c r="B108" s="79" t="s">
        <v>183</v>
      </c>
      <c r="C108" s="72" t="s">
        <v>184</v>
      </c>
      <c r="D108" s="74">
        <v>7.5</v>
      </c>
      <c r="E108" s="74" t="s">
        <v>9</v>
      </c>
      <c r="F108" s="317"/>
      <c r="G108" s="317"/>
      <c r="H108" s="76">
        <f>SUM(F108,G108)*D108</f>
        <v>0</v>
      </c>
      <c r="I108" s="88"/>
      <c r="J108" s="92"/>
    </row>
    <row r="109" spans="1:10" s="77" customFormat="1" ht="12.75">
      <c r="A109" s="12"/>
      <c r="B109" s="79" t="s">
        <v>185</v>
      </c>
      <c r="C109" s="72" t="s">
        <v>186</v>
      </c>
      <c r="D109" s="74"/>
      <c r="E109" s="74"/>
      <c r="F109" s="81"/>
      <c r="G109" s="81"/>
      <c r="H109" s="94"/>
      <c r="J109" s="92"/>
    </row>
    <row r="110" spans="1:10" s="77" customFormat="1" ht="25.5">
      <c r="A110" s="12"/>
      <c r="B110" s="79" t="s">
        <v>187</v>
      </c>
      <c r="C110" s="72" t="s">
        <v>188</v>
      </c>
      <c r="D110" s="74">
        <v>15</v>
      </c>
      <c r="E110" s="74" t="s">
        <v>23</v>
      </c>
      <c r="F110" s="317"/>
      <c r="G110" s="317"/>
      <c r="H110" s="94">
        <f>SUM(F110,G110)*D110</f>
        <v>0</v>
      </c>
      <c r="J110" s="92"/>
    </row>
    <row r="111" spans="1:10" s="77" customFormat="1" ht="12.75">
      <c r="A111" s="12"/>
      <c r="B111" s="79" t="s">
        <v>189</v>
      </c>
      <c r="C111" s="72" t="s">
        <v>190</v>
      </c>
      <c r="D111" s="74"/>
      <c r="E111" s="74"/>
      <c r="F111" s="81"/>
      <c r="G111" s="81"/>
      <c r="H111" s="94"/>
      <c r="I111" s="92"/>
      <c r="J111" s="92"/>
    </row>
    <row r="112" spans="1:10" s="77" customFormat="1" ht="25.5">
      <c r="A112" s="12"/>
      <c r="B112" s="79" t="s">
        <v>191</v>
      </c>
      <c r="C112" s="72" t="s">
        <v>192</v>
      </c>
      <c r="D112" s="74">
        <v>8</v>
      </c>
      <c r="E112" s="74" t="s">
        <v>26</v>
      </c>
      <c r="F112" s="317"/>
      <c r="G112" s="317"/>
      <c r="H112" s="76">
        <f>SUM(F112,G112)*D112</f>
        <v>0</v>
      </c>
      <c r="J112" s="92"/>
    </row>
    <row r="113" spans="1:10" s="77" customFormat="1" ht="12.75">
      <c r="A113" s="14"/>
      <c r="B113" s="78" t="s">
        <v>193</v>
      </c>
      <c r="C113" s="400" t="s">
        <v>194</v>
      </c>
      <c r="D113" s="400"/>
      <c r="E113" s="400"/>
      <c r="F113" s="400"/>
      <c r="G113" s="400"/>
      <c r="H113" s="401"/>
      <c r="J113" s="92"/>
    </row>
    <row r="114" spans="1:10" s="77" customFormat="1" ht="12.75">
      <c r="A114" s="95"/>
      <c r="B114" s="79" t="s">
        <v>195</v>
      </c>
      <c r="C114" s="72" t="s">
        <v>196</v>
      </c>
      <c r="D114" s="74">
        <v>79</v>
      </c>
      <c r="E114" s="296" t="s">
        <v>9</v>
      </c>
      <c r="F114" s="317"/>
      <c r="G114" s="317"/>
      <c r="H114" s="76">
        <f>SUM(F114,G114)*D114</f>
        <v>0</v>
      </c>
      <c r="J114" s="92"/>
    </row>
    <row r="115" spans="1:10" s="77" customFormat="1" ht="13.5" customHeight="1">
      <c r="A115" s="95"/>
      <c r="B115" s="79" t="s">
        <v>197</v>
      </c>
      <c r="C115" s="72" t="s">
        <v>198</v>
      </c>
      <c r="D115" s="74">
        <v>10</v>
      </c>
      <c r="E115" s="296" t="s">
        <v>9</v>
      </c>
      <c r="F115" s="317"/>
      <c r="G115" s="317"/>
      <c r="H115" s="76">
        <f>SUM(F115,G115)*D115</f>
        <v>0</v>
      </c>
      <c r="I115" s="88"/>
      <c r="J115" s="92"/>
    </row>
    <row r="116" spans="1:10" s="77" customFormat="1" ht="12.75">
      <c r="A116" s="95"/>
      <c r="B116" s="79" t="s">
        <v>199</v>
      </c>
      <c r="C116" s="72" t="s">
        <v>200</v>
      </c>
      <c r="D116" s="74">
        <v>2</v>
      </c>
      <c r="E116" s="74" t="s">
        <v>9</v>
      </c>
      <c r="F116" s="317"/>
      <c r="G116" s="317"/>
      <c r="H116" s="76">
        <f>SUM(F116,G116)*D116</f>
        <v>0</v>
      </c>
      <c r="I116" s="88"/>
      <c r="J116" s="92"/>
    </row>
    <row r="117" spans="1:10" s="77" customFormat="1" ht="12.75">
      <c r="A117" s="95"/>
      <c r="B117" s="79" t="s">
        <v>201</v>
      </c>
      <c r="C117" s="72" t="s">
        <v>202</v>
      </c>
      <c r="D117" s="74">
        <v>5</v>
      </c>
      <c r="E117" s="74" t="s">
        <v>26</v>
      </c>
      <c r="F117" s="317"/>
      <c r="G117" s="317"/>
      <c r="H117" s="76">
        <f>SUM(F117,G117)*D117</f>
        <v>0</v>
      </c>
      <c r="I117" s="92"/>
      <c r="J117" s="92"/>
    </row>
    <row r="118" spans="1:10" s="77" customFormat="1" ht="12.75">
      <c r="A118" s="14"/>
      <c r="B118" s="78" t="s">
        <v>203</v>
      </c>
      <c r="C118" s="400" t="s">
        <v>204</v>
      </c>
      <c r="D118" s="400"/>
      <c r="E118" s="400"/>
      <c r="F118" s="400"/>
      <c r="G118" s="400"/>
      <c r="H118" s="401"/>
      <c r="J118" s="92"/>
    </row>
    <row r="119" spans="1:10" s="77" customFormat="1" ht="12.75">
      <c r="A119" s="12"/>
      <c r="B119" s="79" t="s">
        <v>205</v>
      </c>
      <c r="C119" s="72" t="s">
        <v>206</v>
      </c>
      <c r="D119" s="74">
        <v>262</v>
      </c>
      <c r="E119" s="74" t="s">
        <v>9</v>
      </c>
      <c r="F119" s="317"/>
      <c r="G119" s="317"/>
      <c r="H119" s="76">
        <f>SUM(F119,G119)*D119</f>
        <v>0</v>
      </c>
      <c r="J119" s="92"/>
    </row>
    <row r="120" spans="1:10" s="77" customFormat="1" ht="12.75">
      <c r="A120" s="12"/>
      <c r="B120" s="79" t="s">
        <v>207</v>
      </c>
      <c r="C120" s="72" t="s">
        <v>208</v>
      </c>
      <c r="D120" s="74">
        <v>38</v>
      </c>
      <c r="E120" s="74" t="s">
        <v>9</v>
      </c>
      <c r="F120" s="317"/>
      <c r="G120" s="317"/>
      <c r="H120" s="76">
        <f>SUM(F120,G120)*D120</f>
        <v>0</v>
      </c>
      <c r="J120" s="92"/>
    </row>
    <row r="121" spans="1:10" s="77" customFormat="1" ht="12.75">
      <c r="A121" s="12"/>
      <c r="B121" s="79" t="s">
        <v>209</v>
      </c>
      <c r="C121" s="72" t="s">
        <v>210</v>
      </c>
      <c r="D121" s="74">
        <v>412</v>
      </c>
      <c r="E121" s="74" t="s">
        <v>9</v>
      </c>
      <c r="F121" s="317"/>
      <c r="G121" s="317"/>
      <c r="H121" s="76">
        <f>SUM(F121,G121)*D121</f>
        <v>0</v>
      </c>
      <c r="J121" s="92"/>
    </row>
    <row r="122" spans="1:10" s="77" customFormat="1" ht="25.5">
      <c r="A122" s="12"/>
      <c r="B122" s="79" t="s">
        <v>211</v>
      </c>
      <c r="C122" s="72" t="s">
        <v>212</v>
      </c>
      <c r="D122" s="74">
        <v>230</v>
      </c>
      <c r="E122" s="74" t="s">
        <v>9</v>
      </c>
      <c r="F122" s="317"/>
      <c r="G122" s="317"/>
      <c r="H122" s="76">
        <f>SUM(F122,G122)*D122</f>
        <v>0</v>
      </c>
      <c r="J122" s="92"/>
    </row>
    <row r="123" spans="1:10" s="77" customFormat="1" ht="25.5">
      <c r="A123" s="12"/>
      <c r="B123" s="79" t="s">
        <v>213</v>
      </c>
      <c r="C123" s="72" t="s">
        <v>883</v>
      </c>
      <c r="D123" s="74">
        <v>430</v>
      </c>
      <c r="E123" s="74" t="s">
        <v>9</v>
      </c>
      <c r="F123" s="317"/>
      <c r="G123" s="317"/>
      <c r="H123" s="76">
        <f>SUM(F123,G123)*D123</f>
        <v>0</v>
      </c>
      <c r="J123" s="92"/>
    </row>
    <row r="124" spans="1:12" s="321" customFormat="1" ht="25.5">
      <c r="A124" s="90"/>
      <c r="B124" s="91" t="s">
        <v>847</v>
      </c>
      <c r="C124" s="301" t="s">
        <v>848</v>
      </c>
      <c r="D124" s="315">
        <v>13</v>
      </c>
      <c r="E124" s="316" t="s">
        <v>9</v>
      </c>
      <c r="F124" s="317"/>
      <c r="G124" s="318"/>
      <c r="H124" s="94">
        <f>SUM(F124:G124)*D124</f>
        <v>0</v>
      </c>
      <c r="I124" s="306"/>
      <c r="J124" s="319"/>
      <c r="K124" s="306"/>
      <c r="L124" s="320"/>
    </row>
    <row r="125" spans="1:10" s="77" customFormat="1" ht="12.75">
      <c r="A125" s="14"/>
      <c r="B125" s="78" t="s">
        <v>214</v>
      </c>
      <c r="C125" s="407" t="s">
        <v>215</v>
      </c>
      <c r="D125" s="408"/>
      <c r="E125" s="408"/>
      <c r="F125" s="408"/>
      <c r="G125" s="408"/>
      <c r="H125" s="409"/>
      <c r="J125" s="92"/>
    </row>
    <row r="126" spans="1:10" s="77" customFormat="1" ht="12.75">
      <c r="A126" s="12"/>
      <c r="B126" s="2" t="s">
        <v>216</v>
      </c>
      <c r="C126" s="72" t="s">
        <v>217</v>
      </c>
      <c r="D126" s="73">
        <v>1</v>
      </c>
      <c r="E126" s="73" t="s">
        <v>58</v>
      </c>
      <c r="F126" s="266"/>
      <c r="G126" s="338"/>
      <c r="H126" s="76">
        <f>SUM(F126,G126)*D126</f>
        <v>0</v>
      </c>
      <c r="J126" s="92"/>
    </row>
    <row r="127" spans="1:10" s="77" customFormat="1" ht="12.75">
      <c r="A127" s="96"/>
      <c r="B127" s="2" t="s">
        <v>218</v>
      </c>
      <c r="C127" s="72" t="s">
        <v>219</v>
      </c>
      <c r="D127" s="73">
        <v>1</v>
      </c>
      <c r="E127" s="73" t="s">
        <v>58</v>
      </c>
      <c r="F127" s="338"/>
      <c r="G127" s="338"/>
      <c r="H127" s="76">
        <f>SUM(F127,G127)*D127</f>
        <v>0</v>
      </c>
      <c r="J127" s="92"/>
    </row>
    <row r="128" spans="1:10" s="77" customFormat="1" ht="12.75">
      <c r="A128" s="14"/>
      <c r="B128" s="78" t="s">
        <v>220</v>
      </c>
      <c r="C128" s="400" t="s">
        <v>221</v>
      </c>
      <c r="D128" s="400"/>
      <c r="E128" s="400"/>
      <c r="F128" s="400"/>
      <c r="G128" s="400"/>
      <c r="H128" s="401"/>
      <c r="J128" s="92"/>
    </row>
    <row r="129" spans="1:10" s="77" customFormat="1" ht="25.5">
      <c r="A129" s="12"/>
      <c r="B129" s="79" t="s">
        <v>222</v>
      </c>
      <c r="C129" s="72" t="s">
        <v>223</v>
      </c>
      <c r="D129" s="74">
        <v>6</v>
      </c>
      <c r="E129" s="74" t="s">
        <v>224</v>
      </c>
      <c r="F129" s="317"/>
      <c r="G129" s="317"/>
      <c r="H129" s="76">
        <f>SUM(F129,G129)*D129</f>
        <v>0</v>
      </c>
      <c r="J129" s="92"/>
    </row>
    <row r="130" spans="1:10" s="77" customFormat="1" ht="12.75">
      <c r="A130" s="12"/>
      <c r="B130" s="79" t="s">
        <v>225</v>
      </c>
      <c r="C130" s="72" t="s">
        <v>226</v>
      </c>
      <c r="D130" s="74">
        <v>1</v>
      </c>
      <c r="E130" s="74" t="s">
        <v>26</v>
      </c>
      <c r="F130" s="317"/>
      <c r="G130" s="317"/>
      <c r="H130" s="76">
        <f>SUM(F130,G130)*D130</f>
        <v>0</v>
      </c>
      <c r="J130" s="92"/>
    </row>
    <row r="131" spans="1:10" s="77" customFormat="1" ht="38.25">
      <c r="A131" s="12"/>
      <c r="B131" s="79" t="s">
        <v>227</v>
      </c>
      <c r="C131" s="72" t="s">
        <v>228</v>
      </c>
      <c r="D131" s="74">
        <v>63</v>
      </c>
      <c r="E131" s="74" t="s">
        <v>9</v>
      </c>
      <c r="F131" s="317"/>
      <c r="G131" s="317"/>
      <c r="H131" s="76">
        <f>SUM(F131,G131)*D131</f>
        <v>0</v>
      </c>
      <c r="J131" s="92"/>
    </row>
    <row r="132" spans="1:10" s="77" customFormat="1" ht="12.75">
      <c r="A132" s="12"/>
      <c r="B132" s="79" t="s">
        <v>229</v>
      </c>
      <c r="C132" s="72" t="s">
        <v>230</v>
      </c>
      <c r="D132" s="74">
        <v>1</v>
      </c>
      <c r="E132" s="74" t="s">
        <v>26</v>
      </c>
      <c r="F132" s="317"/>
      <c r="G132" s="317"/>
      <c r="H132" s="76">
        <f>SUM(F132,G132)*D132</f>
        <v>0</v>
      </c>
      <c r="J132" s="92"/>
    </row>
    <row r="133" spans="1:10" s="77" customFormat="1" ht="12.75">
      <c r="A133" s="14"/>
      <c r="B133" s="78" t="s">
        <v>231</v>
      </c>
      <c r="C133" s="400" t="s">
        <v>232</v>
      </c>
      <c r="D133" s="400"/>
      <c r="E133" s="400"/>
      <c r="F133" s="400"/>
      <c r="G133" s="400"/>
      <c r="H133" s="401"/>
      <c r="J133" s="92"/>
    </row>
    <row r="134" spans="1:10" s="77" customFormat="1" ht="12.75">
      <c r="A134" s="12"/>
      <c r="B134" s="79" t="s">
        <v>233</v>
      </c>
      <c r="C134" s="72" t="s">
        <v>234</v>
      </c>
      <c r="D134" s="74">
        <v>5</v>
      </c>
      <c r="E134" s="74" t="s">
        <v>26</v>
      </c>
      <c r="F134" s="317"/>
      <c r="G134" s="317"/>
      <c r="H134" s="76">
        <f aca="true" t="shared" si="3" ref="H134:H139">SUM(F134,G134)*D134</f>
        <v>0</v>
      </c>
      <c r="J134" s="92"/>
    </row>
    <row r="135" spans="1:10" s="77" customFormat="1" ht="12.75">
      <c r="A135" s="12"/>
      <c r="B135" s="79" t="s">
        <v>235</v>
      </c>
      <c r="C135" s="72" t="s">
        <v>236</v>
      </c>
      <c r="D135" s="74">
        <v>8</v>
      </c>
      <c r="E135" s="74" t="s">
        <v>26</v>
      </c>
      <c r="F135" s="317"/>
      <c r="G135" s="317"/>
      <c r="H135" s="76">
        <f t="shared" si="3"/>
        <v>0</v>
      </c>
      <c r="J135" s="92"/>
    </row>
    <row r="136" spans="1:10" s="77" customFormat="1" ht="12.75">
      <c r="A136" s="12"/>
      <c r="B136" s="79" t="s">
        <v>237</v>
      </c>
      <c r="C136" s="72" t="s">
        <v>238</v>
      </c>
      <c r="D136" s="74">
        <v>5</v>
      </c>
      <c r="E136" s="74" t="s">
        <v>26</v>
      </c>
      <c r="F136" s="317"/>
      <c r="G136" s="317"/>
      <c r="H136" s="76">
        <f t="shared" si="3"/>
        <v>0</v>
      </c>
      <c r="J136" s="92"/>
    </row>
    <row r="137" spans="1:10" s="77" customFormat="1" ht="12.75">
      <c r="A137" s="12"/>
      <c r="B137" s="79" t="s">
        <v>239</v>
      </c>
      <c r="C137" s="72" t="s">
        <v>240</v>
      </c>
      <c r="D137" s="74">
        <v>5</v>
      </c>
      <c r="E137" s="74" t="s">
        <v>26</v>
      </c>
      <c r="F137" s="317"/>
      <c r="G137" s="317"/>
      <c r="H137" s="76">
        <f t="shared" si="3"/>
        <v>0</v>
      </c>
      <c r="J137" s="92"/>
    </row>
    <row r="138" spans="1:10" s="77" customFormat="1" ht="12.75">
      <c r="A138" s="12"/>
      <c r="B138" s="79" t="s">
        <v>241</v>
      </c>
      <c r="C138" s="72" t="s">
        <v>860</v>
      </c>
      <c r="D138" s="74">
        <v>5</v>
      </c>
      <c r="E138" s="74" t="s">
        <v>26</v>
      </c>
      <c r="F138" s="317"/>
      <c r="G138" s="317"/>
      <c r="H138" s="76">
        <f t="shared" si="3"/>
        <v>0</v>
      </c>
      <c r="J138" s="92"/>
    </row>
    <row r="139" spans="1:10" s="77" customFormat="1" ht="12.75">
      <c r="A139" s="12"/>
      <c r="B139" s="79" t="s">
        <v>242</v>
      </c>
      <c r="C139" s="72" t="s">
        <v>836</v>
      </c>
      <c r="D139" s="74">
        <v>2</v>
      </c>
      <c r="E139" s="74" t="s">
        <v>26</v>
      </c>
      <c r="F139" s="317"/>
      <c r="G139" s="317"/>
      <c r="H139" s="76">
        <f t="shared" si="3"/>
        <v>0</v>
      </c>
      <c r="J139" s="92"/>
    </row>
    <row r="140" spans="1:10" s="77" customFormat="1" ht="13.5" customHeight="1">
      <c r="A140" s="12"/>
      <c r="B140" s="79" t="s">
        <v>243</v>
      </c>
      <c r="C140" s="72" t="s">
        <v>837</v>
      </c>
      <c r="D140" s="74">
        <v>1</v>
      </c>
      <c r="E140" s="74" t="s">
        <v>26</v>
      </c>
      <c r="F140" s="317"/>
      <c r="G140" s="317"/>
      <c r="H140" s="76">
        <f>SUM(F140,G140)*D140</f>
        <v>0</v>
      </c>
      <c r="J140" s="92"/>
    </row>
    <row r="141" spans="1:10" s="77" customFormat="1" ht="12.75">
      <c r="A141" s="12"/>
      <c r="B141" s="79" t="s">
        <v>244</v>
      </c>
      <c r="C141" s="72" t="s">
        <v>245</v>
      </c>
      <c r="D141" s="74"/>
      <c r="E141" s="74"/>
      <c r="F141" s="81"/>
      <c r="G141" s="81"/>
      <c r="H141" s="76"/>
      <c r="J141" s="92"/>
    </row>
    <row r="142" spans="1:10" s="77" customFormat="1" ht="12.75">
      <c r="A142" s="12"/>
      <c r="B142" s="79" t="s">
        <v>246</v>
      </c>
      <c r="C142" s="72" t="s">
        <v>840</v>
      </c>
      <c r="D142" s="74">
        <v>5</v>
      </c>
      <c r="E142" s="74" t="s">
        <v>26</v>
      </c>
      <c r="F142" s="317"/>
      <c r="G142" s="317"/>
      <c r="H142" s="76">
        <f aca="true" t="shared" si="4" ref="H142:H150">SUM(F142,G142)*D142</f>
        <v>0</v>
      </c>
      <c r="J142" s="92"/>
    </row>
    <row r="143" spans="1:10" s="77" customFormat="1" ht="12.75">
      <c r="A143" s="12"/>
      <c r="B143" s="79" t="s">
        <v>247</v>
      </c>
      <c r="C143" s="72" t="s">
        <v>841</v>
      </c>
      <c r="D143" s="74">
        <v>7</v>
      </c>
      <c r="E143" s="74" t="s">
        <v>26</v>
      </c>
      <c r="F143" s="317"/>
      <c r="G143" s="317"/>
      <c r="H143" s="76">
        <f t="shared" si="4"/>
        <v>0</v>
      </c>
      <c r="J143" s="92"/>
    </row>
    <row r="144" spans="1:10" s="77" customFormat="1" ht="12.75">
      <c r="A144" s="12"/>
      <c r="B144" s="79" t="s">
        <v>248</v>
      </c>
      <c r="C144" s="72" t="s">
        <v>842</v>
      </c>
      <c r="D144" s="74">
        <v>1</v>
      </c>
      <c r="E144" s="74" t="s">
        <v>26</v>
      </c>
      <c r="F144" s="317"/>
      <c r="G144" s="317"/>
      <c r="H144" s="76">
        <f t="shared" si="4"/>
        <v>0</v>
      </c>
      <c r="J144" s="92"/>
    </row>
    <row r="145" spans="1:10" s="77" customFormat="1" ht="12.75">
      <c r="A145" s="12"/>
      <c r="B145" s="79" t="s">
        <v>249</v>
      </c>
      <c r="C145" s="72" t="s">
        <v>839</v>
      </c>
      <c r="D145" s="74">
        <v>5</v>
      </c>
      <c r="E145" s="74" t="s">
        <v>26</v>
      </c>
      <c r="F145" s="317"/>
      <c r="G145" s="317"/>
      <c r="H145" s="76">
        <f t="shared" si="4"/>
        <v>0</v>
      </c>
      <c r="J145" s="92"/>
    </row>
    <row r="146" spans="1:10" s="77" customFormat="1" ht="12.75">
      <c r="A146" s="12"/>
      <c r="B146" s="79" t="s">
        <v>250</v>
      </c>
      <c r="C146" s="72" t="s">
        <v>838</v>
      </c>
      <c r="D146" s="74">
        <v>3</v>
      </c>
      <c r="E146" s="74" t="s">
        <v>26</v>
      </c>
      <c r="F146" s="317"/>
      <c r="G146" s="317"/>
      <c r="H146" s="76">
        <f t="shared" si="4"/>
        <v>0</v>
      </c>
      <c r="J146" s="92"/>
    </row>
    <row r="147" spans="1:10" s="77" customFormat="1" ht="12.75">
      <c r="A147" s="12"/>
      <c r="B147" s="79" t="s">
        <v>251</v>
      </c>
      <c r="C147" s="72" t="s">
        <v>252</v>
      </c>
      <c r="D147" s="74">
        <v>5</v>
      </c>
      <c r="E147" s="74" t="s">
        <v>26</v>
      </c>
      <c r="F147" s="317"/>
      <c r="G147" s="317"/>
      <c r="H147" s="76">
        <f t="shared" si="4"/>
        <v>0</v>
      </c>
      <c r="J147" s="92"/>
    </row>
    <row r="148" spans="1:10" s="77" customFormat="1" ht="12.75">
      <c r="A148" s="12"/>
      <c r="B148" s="79" t="s">
        <v>253</v>
      </c>
      <c r="C148" s="72" t="s">
        <v>254</v>
      </c>
      <c r="D148" s="74">
        <v>1</v>
      </c>
      <c r="E148" s="74" t="s">
        <v>99</v>
      </c>
      <c r="F148" s="317"/>
      <c r="G148" s="317"/>
      <c r="H148" s="76">
        <f t="shared" si="4"/>
        <v>0</v>
      </c>
      <c r="J148" s="92"/>
    </row>
    <row r="149" spans="1:10" s="77" customFormat="1" ht="12.75">
      <c r="A149" s="12"/>
      <c r="B149" s="79" t="s">
        <v>255</v>
      </c>
      <c r="C149" s="72" t="s">
        <v>256</v>
      </c>
      <c r="D149" s="74"/>
      <c r="E149" s="74"/>
      <c r="F149" s="81"/>
      <c r="G149" s="81"/>
      <c r="H149" s="76"/>
      <c r="J149" s="92"/>
    </row>
    <row r="150" spans="1:10" s="77" customFormat="1" ht="25.5">
      <c r="A150" s="12"/>
      <c r="B150" s="79" t="s">
        <v>257</v>
      </c>
      <c r="C150" s="72" t="s">
        <v>843</v>
      </c>
      <c r="D150" s="74">
        <v>1</v>
      </c>
      <c r="E150" s="74" t="s">
        <v>26</v>
      </c>
      <c r="F150" s="317"/>
      <c r="G150" s="317"/>
      <c r="H150" s="76">
        <f t="shared" si="4"/>
        <v>0</v>
      </c>
      <c r="J150" s="92"/>
    </row>
    <row r="151" spans="1:10" s="77" customFormat="1" ht="12.75">
      <c r="A151" s="12"/>
      <c r="B151" s="79" t="s">
        <v>258</v>
      </c>
      <c r="C151" s="72" t="s">
        <v>844</v>
      </c>
      <c r="D151" s="74">
        <v>7</v>
      </c>
      <c r="E151" s="74" t="s">
        <v>26</v>
      </c>
      <c r="F151" s="317"/>
      <c r="G151" s="317"/>
      <c r="H151" s="76">
        <f>SUM(F151,G151)*D151</f>
        <v>0</v>
      </c>
      <c r="J151" s="92"/>
    </row>
    <row r="152" spans="1:10" s="77" customFormat="1" ht="13.5" thickBot="1">
      <c r="A152" s="12"/>
      <c r="B152" s="79" t="s">
        <v>259</v>
      </c>
      <c r="C152" s="72" t="s">
        <v>878</v>
      </c>
      <c r="D152" s="74">
        <v>1</v>
      </c>
      <c r="E152" s="74" t="s">
        <v>26</v>
      </c>
      <c r="F152" s="317"/>
      <c r="G152" s="317"/>
      <c r="H152" s="76">
        <f>SUM(F152,G152)*D152</f>
        <v>0</v>
      </c>
      <c r="J152" s="92"/>
    </row>
    <row r="153" spans="1:10" s="77" customFormat="1" ht="13.5" thickBot="1">
      <c r="A153" s="101"/>
      <c r="B153" s="102"/>
      <c r="C153" s="103" t="s">
        <v>260</v>
      </c>
      <c r="D153" s="103"/>
      <c r="E153" s="103"/>
      <c r="F153" s="104">
        <f>SUMPRODUCT(F12:F152,D12:D152)</f>
        <v>0</v>
      </c>
      <c r="G153" s="104">
        <f>SUMPRODUCT(G12:G152,D12:D152)</f>
        <v>0</v>
      </c>
      <c r="H153" s="105">
        <f>SUM(H12:H152)</f>
        <v>0</v>
      </c>
      <c r="J153" s="92"/>
    </row>
    <row r="154" spans="1:10" s="38" customFormat="1" ht="12.75">
      <c r="A154" s="66"/>
      <c r="B154" s="67" t="s">
        <v>261</v>
      </c>
      <c r="C154" s="68" t="s">
        <v>262</v>
      </c>
      <c r="D154" s="69"/>
      <c r="E154" s="69"/>
      <c r="F154" s="70"/>
      <c r="G154" s="70"/>
      <c r="H154" s="71"/>
      <c r="I154" s="77"/>
      <c r="J154" s="271"/>
    </row>
    <row r="155" spans="1:10" s="77" customFormat="1" ht="12.75">
      <c r="A155" s="86"/>
      <c r="B155" s="78" t="s">
        <v>20</v>
      </c>
      <c r="C155" s="400" t="s">
        <v>263</v>
      </c>
      <c r="D155" s="400"/>
      <c r="E155" s="400"/>
      <c r="F155" s="400"/>
      <c r="G155" s="400"/>
      <c r="H155" s="401"/>
      <c r="J155" s="92"/>
    </row>
    <row r="156" spans="1:10" s="77" customFormat="1" ht="12.75">
      <c r="A156" s="12"/>
      <c r="B156" s="79" t="s">
        <v>22</v>
      </c>
      <c r="C156" s="72" t="s">
        <v>264</v>
      </c>
      <c r="D156" s="74">
        <v>42</v>
      </c>
      <c r="E156" s="74" t="s">
        <v>9</v>
      </c>
      <c r="F156" s="317"/>
      <c r="G156" s="317"/>
      <c r="H156" s="76">
        <f aca="true" t="shared" si="5" ref="H156:H161">SUM(F156,G156)*D156</f>
        <v>0</v>
      </c>
      <c r="J156" s="92"/>
    </row>
    <row r="157" spans="1:10" s="77" customFormat="1" ht="12.75">
      <c r="A157" s="12"/>
      <c r="B157" s="79" t="s">
        <v>25</v>
      </c>
      <c r="C157" s="72" t="s">
        <v>265</v>
      </c>
      <c r="D157" s="74">
        <v>1</v>
      </c>
      <c r="E157" s="74" t="s">
        <v>26</v>
      </c>
      <c r="F157" s="317"/>
      <c r="G157" s="317"/>
      <c r="H157" s="76">
        <f t="shared" si="5"/>
        <v>0</v>
      </c>
      <c r="J157" s="92"/>
    </row>
    <row r="158" spans="1:10" s="77" customFormat="1" ht="12.75">
      <c r="A158" s="12"/>
      <c r="B158" s="79" t="s">
        <v>27</v>
      </c>
      <c r="C158" s="72" t="s">
        <v>266</v>
      </c>
      <c r="D158" s="74">
        <v>12</v>
      </c>
      <c r="E158" s="74" t="s">
        <v>19</v>
      </c>
      <c r="F158" s="317"/>
      <c r="G158" s="317"/>
      <c r="H158" s="76">
        <f t="shared" si="5"/>
        <v>0</v>
      </c>
      <c r="J158" s="92"/>
    </row>
    <row r="159" spans="1:10" s="77" customFormat="1" ht="12.75">
      <c r="A159" s="12"/>
      <c r="B159" s="79" t="s">
        <v>29</v>
      </c>
      <c r="C159" s="72" t="s">
        <v>762</v>
      </c>
      <c r="D159" s="74">
        <v>7.7</v>
      </c>
      <c r="E159" s="74" t="s">
        <v>9</v>
      </c>
      <c r="F159" s="317"/>
      <c r="G159" s="317"/>
      <c r="H159" s="76">
        <f t="shared" si="5"/>
        <v>0</v>
      </c>
      <c r="J159" s="92"/>
    </row>
    <row r="160" spans="1:10" s="77" customFormat="1" ht="25.5">
      <c r="A160" s="12"/>
      <c r="B160" s="79" t="s">
        <v>31</v>
      </c>
      <c r="C160" s="72" t="s">
        <v>267</v>
      </c>
      <c r="D160" s="74">
        <v>29</v>
      </c>
      <c r="E160" s="74" t="s">
        <v>9</v>
      </c>
      <c r="F160" s="317"/>
      <c r="G160" s="317"/>
      <c r="H160" s="76">
        <f t="shared" si="5"/>
        <v>0</v>
      </c>
      <c r="J160" s="92"/>
    </row>
    <row r="161" spans="1:10" s="77" customFormat="1" ht="31.5" customHeight="1">
      <c r="A161" s="12"/>
      <c r="B161" s="79" t="s">
        <v>33</v>
      </c>
      <c r="C161" s="72" t="s">
        <v>845</v>
      </c>
      <c r="D161" s="74">
        <v>2</v>
      </c>
      <c r="E161" s="74" t="s">
        <v>99</v>
      </c>
      <c r="F161" s="317"/>
      <c r="G161" s="317"/>
      <c r="H161" s="76">
        <f t="shared" si="5"/>
        <v>0</v>
      </c>
      <c r="J161" s="92"/>
    </row>
    <row r="162" spans="1:10" s="77" customFormat="1" ht="12.75">
      <c r="A162" s="86"/>
      <c r="B162" s="78" t="s">
        <v>69</v>
      </c>
      <c r="C162" s="400" t="s">
        <v>268</v>
      </c>
      <c r="D162" s="400"/>
      <c r="E162" s="400"/>
      <c r="F162" s="400"/>
      <c r="G162" s="400"/>
      <c r="H162" s="401"/>
      <c r="J162" s="92"/>
    </row>
    <row r="163" spans="1:8" s="77" customFormat="1" ht="12.75">
      <c r="A163" s="12"/>
      <c r="B163" s="322" t="s">
        <v>71</v>
      </c>
      <c r="C163" s="323" t="s">
        <v>880</v>
      </c>
      <c r="D163" s="324">
        <v>14</v>
      </c>
      <c r="E163" s="324" t="s">
        <v>9</v>
      </c>
      <c r="F163" s="339"/>
      <c r="G163" s="339"/>
      <c r="H163" s="325">
        <f>SUM(F163,G163)*D163</f>
        <v>0</v>
      </c>
    </row>
    <row r="164" spans="1:8" s="77" customFormat="1" ht="12.75">
      <c r="A164" s="12"/>
      <c r="B164" s="322" t="s">
        <v>73</v>
      </c>
      <c r="C164" s="326" t="s">
        <v>879</v>
      </c>
      <c r="D164" s="327">
        <v>29</v>
      </c>
      <c r="E164" s="327" t="s">
        <v>9</v>
      </c>
      <c r="F164" s="340"/>
      <c r="G164" s="340"/>
      <c r="H164" s="328">
        <f>SUM(F164,G164)*D164</f>
        <v>0</v>
      </c>
    </row>
    <row r="165" spans="1:10" s="77" customFormat="1" ht="12.75">
      <c r="A165" s="86"/>
      <c r="B165" s="78" t="s">
        <v>81</v>
      </c>
      <c r="C165" s="400" t="s">
        <v>269</v>
      </c>
      <c r="D165" s="400"/>
      <c r="E165" s="400"/>
      <c r="F165" s="400"/>
      <c r="G165" s="400"/>
      <c r="H165" s="401"/>
      <c r="J165" s="92"/>
    </row>
    <row r="166" spans="1:10" s="77" customFormat="1" ht="12.75">
      <c r="A166" s="12"/>
      <c r="B166" s="79" t="s">
        <v>83</v>
      </c>
      <c r="C166" s="72" t="s">
        <v>270</v>
      </c>
      <c r="D166" s="74">
        <v>1</v>
      </c>
      <c r="E166" s="74" t="s">
        <v>19</v>
      </c>
      <c r="F166" s="317"/>
      <c r="G166" s="317"/>
      <c r="H166" s="76">
        <f>SUM(F166,G166)*D166</f>
        <v>0</v>
      </c>
      <c r="J166" s="92"/>
    </row>
    <row r="167" spans="1:10" s="77" customFormat="1" ht="12.75">
      <c r="A167" s="12"/>
      <c r="B167" s="79" t="s">
        <v>85</v>
      </c>
      <c r="C167" s="72" t="s">
        <v>271</v>
      </c>
      <c r="D167" s="74">
        <v>1</v>
      </c>
      <c r="E167" s="74" t="s">
        <v>272</v>
      </c>
      <c r="F167" s="317"/>
      <c r="G167" s="317"/>
      <c r="H167" s="76">
        <f>SUM(F167,G167)*D167</f>
        <v>0</v>
      </c>
      <c r="J167" s="92"/>
    </row>
    <row r="168" spans="1:10" s="77" customFormat="1" ht="12.75">
      <c r="A168" s="12"/>
      <c r="B168" s="79"/>
      <c r="C168" s="72" t="s">
        <v>273</v>
      </c>
      <c r="D168" s="93"/>
      <c r="E168" s="74"/>
      <c r="F168" s="81"/>
      <c r="G168" s="81"/>
      <c r="H168" s="76"/>
      <c r="J168" s="92"/>
    </row>
    <row r="169" spans="1:10" s="77" customFormat="1" ht="12.75">
      <c r="A169" s="12"/>
      <c r="B169" s="79"/>
      <c r="C169" s="72" t="s">
        <v>274</v>
      </c>
      <c r="D169" s="93"/>
      <c r="E169" s="74"/>
      <c r="F169" s="81"/>
      <c r="G169" s="81"/>
      <c r="H169" s="76"/>
      <c r="J169" s="92"/>
    </row>
    <row r="170" spans="1:10" s="77" customFormat="1" ht="12.75">
      <c r="A170" s="12"/>
      <c r="B170" s="79"/>
      <c r="C170" s="72" t="s">
        <v>275</v>
      </c>
      <c r="D170" s="93"/>
      <c r="E170" s="74"/>
      <c r="F170" s="81"/>
      <c r="G170" s="81"/>
      <c r="H170" s="76"/>
      <c r="J170" s="92"/>
    </row>
    <row r="171" spans="1:10" s="77" customFormat="1" ht="12.75">
      <c r="A171" s="12"/>
      <c r="B171" s="79"/>
      <c r="C171" s="72" t="s">
        <v>276</v>
      </c>
      <c r="D171" s="93"/>
      <c r="E171" s="74"/>
      <c r="F171" s="81"/>
      <c r="G171" s="81"/>
      <c r="H171" s="76"/>
      <c r="J171" s="92"/>
    </row>
    <row r="172" spans="1:10" s="77" customFormat="1" ht="12.75">
      <c r="A172" s="12"/>
      <c r="B172" s="79"/>
      <c r="C172" s="72" t="s">
        <v>277</v>
      </c>
      <c r="D172" s="93"/>
      <c r="E172" s="74"/>
      <c r="F172" s="81"/>
      <c r="G172" s="81"/>
      <c r="H172" s="76"/>
      <c r="J172" s="92"/>
    </row>
    <row r="173" spans="1:10" s="77" customFormat="1" ht="12.75">
      <c r="A173" s="12"/>
      <c r="B173" s="79"/>
      <c r="C173" s="72" t="s">
        <v>278</v>
      </c>
      <c r="D173" s="93"/>
      <c r="E173" s="74"/>
      <c r="F173" s="81"/>
      <c r="G173" s="81"/>
      <c r="H173" s="76"/>
      <c r="J173" s="92"/>
    </row>
    <row r="174" spans="1:10" s="77" customFormat="1" ht="12.75">
      <c r="A174" s="12"/>
      <c r="B174" s="79" t="s">
        <v>87</v>
      </c>
      <c r="C174" s="72" t="s">
        <v>279</v>
      </c>
      <c r="D174" s="74">
        <v>1</v>
      </c>
      <c r="E174" s="74" t="s">
        <v>280</v>
      </c>
      <c r="F174" s="317"/>
      <c r="G174" s="317"/>
      <c r="H174" s="76">
        <f>SUM(F174,G174)*D174</f>
        <v>0</v>
      </c>
      <c r="J174" s="92"/>
    </row>
    <row r="175" spans="1:10" s="77" customFormat="1" ht="13.5" thickBot="1">
      <c r="A175" s="15"/>
      <c r="B175" s="97" t="s">
        <v>281</v>
      </c>
      <c r="C175" s="98" t="s">
        <v>282</v>
      </c>
      <c r="D175" s="99">
        <v>1</v>
      </c>
      <c r="E175" s="99" t="s">
        <v>280</v>
      </c>
      <c r="F175" s="341"/>
      <c r="G175" s="341"/>
      <c r="H175" s="100">
        <f>SUM(F175,G175)*D175</f>
        <v>0</v>
      </c>
      <c r="J175" s="92"/>
    </row>
    <row r="176" spans="1:10" s="77" customFormat="1" ht="13.5" thickBot="1">
      <c r="A176" s="106"/>
      <c r="B176" s="107"/>
      <c r="C176" s="108" t="s">
        <v>283</v>
      </c>
      <c r="D176" s="109"/>
      <c r="E176" s="109"/>
      <c r="F176" s="110">
        <f>SUMPRODUCT(F156:F175,D156:D175)</f>
        <v>0</v>
      </c>
      <c r="G176" s="110">
        <f>SUMPRODUCT(G156:G175,D156:D175)</f>
        <v>0</v>
      </c>
      <c r="H176" s="111">
        <f>SUM(H156:H175)</f>
        <v>0</v>
      </c>
      <c r="J176" s="92"/>
    </row>
    <row r="177" spans="1:10" s="38" customFormat="1" ht="12.75">
      <c r="A177" s="66"/>
      <c r="B177" s="67" t="s">
        <v>284</v>
      </c>
      <c r="C177" s="68" t="s">
        <v>269</v>
      </c>
      <c r="D177" s="69"/>
      <c r="E177" s="69"/>
      <c r="F177" s="70"/>
      <c r="G177" s="70"/>
      <c r="H177" s="71"/>
      <c r="I177" s="77"/>
      <c r="J177" s="271"/>
    </row>
    <row r="178" spans="1:10" s="77" customFormat="1" ht="12.75">
      <c r="A178" s="86"/>
      <c r="B178" s="78">
        <v>1</v>
      </c>
      <c r="C178" s="400" t="s">
        <v>285</v>
      </c>
      <c r="D178" s="400"/>
      <c r="E178" s="400"/>
      <c r="F178" s="400"/>
      <c r="G178" s="400"/>
      <c r="H178" s="401"/>
      <c r="J178" s="92"/>
    </row>
    <row r="179" spans="1:10" s="77" customFormat="1" ht="25.5">
      <c r="A179" s="12"/>
      <c r="B179" s="79" t="s">
        <v>22</v>
      </c>
      <c r="C179" s="72" t="s">
        <v>286</v>
      </c>
      <c r="D179" s="74">
        <v>1</v>
      </c>
      <c r="E179" s="74" t="s">
        <v>19</v>
      </c>
      <c r="F179" s="112" t="s">
        <v>24</v>
      </c>
      <c r="G179" s="317"/>
      <c r="H179" s="76">
        <f>SUM(F179,G179)*D179</f>
        <v>0</v>
      </c>
      <c r="J179" s="92"/>
    </row>
    <row r="180" spans="1:10" s="77" customFormat="1" ht="25.5">
      <c r="A180" s="12"/>
      <c r="B180" s="79" t="s">
        <v>25</v>
      </c>
      <c r="C180" s="72" t="s">
        <v>846</v>
      </c>
      <c r="D180" s="74">
        <v>1</v>
      </c>
      <c r="E180" s="74" t="s">
        <v>19</v>
      </c>
      <c r="F180" s="317"/>
      <c r="G180" s="317"/>
      <c r="H180" s="76">
        <f>SUM(F180,G180)*D180</f>
        <v>0</v>
      </c>
      <c r="J180" s="92"/>
    </row>
    <row r="181" spans="1:10" s="77" customFormat="1" ht="12.75">
      <c r="A181" s="86"/>
      <c r="B181" s="78">
        <v>2</v>
      </c>
      <c r="C181" s="400" t="s">
        <v>287</v>
      </c>
      <c r="D181" s="400"/>
      <c r="E181" s="400"/>
      <c r="F181" s="400"/>
      <c r="G181" s="400"/>
      <c r="H181" s="401"/>
      <c r="J181" s="92"/>
    </row>
    <row r="182" spans="1:10" s="77" customFormat="1" ht="12.75">
      <c r="A182" s="12"/>
      <c r="B182" s="79" t="s">
        <v>71</v>
      </c>
      <c r="C182" s="2" t="s">
        <v>288</v>
      </c>
      <c r="D182" s="2"/>
      <c r="E182" s="2"/>
      <c r="F182" s="113"/>
      <c r="G182" s="113"/>
      <c r="H182" s="114"/>
      <c r="J182" s="92"/>
    </row>
    <row r="183" spans="1:10" s="77" customFormat="1" ht="12.75">
      <c r="A183" s="12"/>
      <c r="B183" s="79" t="s">
        <v>289</v>
      </c>
      <c r="C183" s="2" t="s">
        <v>290</v>
      </c>
      <c r="D183" s="74">
        <v>4</v>
      </c>
      <c r="E183" s="74" t="s">
        <v>19</v>
      </c>
      <c r="F183" s="342"/>
      <c r="G183" s="342"/>
      <c r="H183" s="76">
        <f aca="true" t="shared" si="6" ref="H183:H188">SUM(F183,G183)*D183</f>
        <v>0</v>
      </c>
      <c r="J183" s="92"/>
    </row>
    <row r="184" spans="1:10" s="77" customFormat="1" ht="12.75">
      <c r="A184" s="12"/>
      <c r="B184" s="79" t="s">
        <v>291</v>
      </c>
      <c r="C184" s="2" t="s">
        <v>292</v>
      </c>
      <c r="D184" s="74">
        <v>1</v>
      </c>
      <c r="E184" s="74" t="s">
        <v>19</v>
      </c>
      <c r="F184" s="342"/>
      <c r="G184" s="342"/>
      <c r="H184" s="76">
        <f t="shared" si="6"/>
        <v>0</v>
      </c>
      <c r="J184" s="92"/>
    </row>
    <row r="185" spans="1:10" s="77" customFormat="1" ht="12.75">
      <c r="A185" s="12"/>
      <c r="B185" s="79" t="s">
        <v>293</v>
      </c>
      <c r="C185" s="2" t="s">
        <v>294</v>
      </c>
      <c r="D185" s="74">
        <v>1</v>
      </c>
      <c r="E185" s="74" t="s">
        <v>19</v>
      </c>
      <c r="F185" s="342"/>
      <c r="G185" s="342"/>
      <c r="H185" s="76">
        <f t="shared" si="6"/>
        <v>0</v>
      </c>
      <c r="J185" s="92"/>
    </row>
    <row r="186" spans="1:10" s="77" customFormat="1" ht="12.75">
      <c r="A186" s="12"/>
      <c r="B186" s="79" t="s">
        <v>295</v>
      </c>
      <c r="C186" s="2" t="s">
        <v>296</v>
      </c>
      <c r="D186" s="74">
        <v>2</v>
      </c>
      <c r="E186" s="74" t="s">
        <v>19</v>
      </c>
      <c r="F186" s="342"/>
      <c r="G186" s="342"/>
      <c r="H186" s="76">
        <f>SUM(F187,G186)*D186</f>
        <v>0</v>
      </c>
      <c r="J186" s="92"/>
    </row>
    <row r="187" spans="1:10" s="77" customFormat="1" ht="12.75">
      <c r="A187" s="12"/>
      <c r="B187" s="79" t="s">
        <v>297</v>
      </c>
      <c r="C187" s="2" t="s">
        <v>298</v>
      </c>
      <c r="D187" s="74">
        <v>1</v>
      </c>
      <c r="E187" s="74" t="s">
        <v>19</v>
      </c>
      <c r="F187" s="342"/>
      <c r="G187" s="342"/>
      <c r="H187" s="76">
        <f>SUM(F188,G187)*D187</f>
        <v>0</v>
      </c>
      <c r="J187" s="92"/>
    </row>
    <row r="188" spans="1:10" s="77" customFormat="1" ht="12.75">
      <c r="A188" s="12"/>
      <c r="B188" s="79" t="s">
        <v>299</v>
      </c>
      <c r="C188" s="2" t="s">
        <v>300</v>
      </c>
      <c r="D188" s="74">
        <v>1</v>
      </c>
      <c r="E188" s="74" t="s">
        <v>19</v>
      </c>
      <c r="F188" s="342"/>
      <c r="G188" s="342"/>
      <c r="H188" s="76">
        <f t="shared" si="6"/>
        <v>0</v>
      </c>
      <c r="J188" s="92"/>
    </row>
    <row r="189" spans="1:10" s="77" customFormat="1" ht="38.25">
      <c r="A189" s="12"/>
      <c r="B189" s="79" t="s">
        <v>73</v>
      </c>
      <c r="C189" s="2" t="s">
        <v>301</v>
      </c>
      <c r="D189" s="16"/>
      <c r="E189" s="17"/>
      <c r="F189" s="115"/>
      <c r="G189" s="115"/>
      <c r="H189" s="76"/>
      <c r="J189" s="92"/>
    </row>
    <row r="190" spans="1:10" s="77" customFormat="1" ht="12.75">
      <c r="A190" s="12"/>
      <c r="B190" s="79" t="s">
        <v>302</v>
      </c>
      <c r="C190" s="2" t="s">
        <v>303</v>
      </c>
      <c r="D190" s="74">
        <v>1</v>
      </c>
      <c r="E190" s="74" t="s">
        <v>19</v>
      </c>
      <c r="F190" s="342"/>
      <c r="G190" s="342"/>
      <c r="H190" s="76">
        <f aca="true" t="shared" si="7" ref="H190:H196">SUM(F190,G190)*D190</f>
        <v>0</v>
      </c>
      <c r="J190" s="92"/>
    </row>
    <row r="191" spans="1:10" s="77" customFormat="1" ht="12.75">
      <c r="A191" s="12"/>
      <c r="B191" s="79" t="s">
        <v>304</v>
      </c>
      <c r="C191" s="2" t="s">
        <v>305</v>
      </c>
      <c r="D191" s="74">
        <v>1</v>
      </c>
      <c r="E191" s="74" t="s">
        <v>19</v>
      </c>
      <c r="F191" s="342"/>
      <c r="G191" s="342"/>
      <c r="H191" s="76">
        <f t="shared" si="7"/>
        <v>0</v>
      </c>
      <c r="J191" s="92"/>
    </row>
    <row r="192" spans="1:10" s="77" customFormat="1" ht="12.75">
      <c r="A192" s="12"/>
      <c r="B192" s="79" t="s">
        <v>306</v>
      </c>
      <c r="C192" s="2" t="s">
        <v>307</v>
      </c>
      <c r="D192" s="74">
        <v>1</v>
      </c>
      <c r="E192" s="74" t="s">
        <v>19</v>
      </c>
      <c r="F192" s="342"/>
      <c r="G192" s="342"/>
      <c r="H192" s="76">
        <f t="shared" si="7"/>
        <v>0</v>
      </c>
      <c r="J192" s="92"/>
    </row>
    <row r="193" spans="1:10" s="77" customFormat="1" ht="12.75">
      <c r="A193" s="12"/>
      <c r="B193" s="79" t="s">
        <v>308</v>
      </c>
      <c r="C193" s="2" t="s">
        <v>309</v>
      </c>
      <c r="D193" s="74">
        <v>1</v>
      </c>
      <c r="E193" s="74" t="s">
        <v>19</v>
      </c>
      <c r="F193" s="342"/>
      <c r="G193" s="342"/>
      <c r="H193" s="76">
        <f t="shared" si="7"/>
        <v>0</v>
      </c>
      <c r="J193" s="92"/>
    </row>
    <row r="194" spans="1:10" s="77" customFormat="1" ht="12.75">
      <c r="A194" s="12"/>
      <c r="B194" s="79" t="s">
        <v>310</v>
      </c>
      <c r="C194" s="2" t="s">
        <v>311</v>
      </c>
      <c r="D194" s="74">
        <v>1</v>
      </c>
      <c r="E194" s="74" t="s">
        <v>19</v>
      </c>
      <c r="F194" s="342"/>
      <c r="G194" s="342"/>
      <c r="H194" s="76">
        <f t="shared" si="7"/>
        <v>0</v>
      </c>
      <c r="J194" s="92"/>
    </row>
    <row r="195" spans="1:10" s="77" customFormat="1" ht="12.75">
      <c r="A195" s="12"/>
      <c r="B195" s="79" t="s">
        <v>312</v>
      </c>
      <c r="C195" s="2" t="s">
        <v>313</v>
      </c>
      <c r="D195" s="74">
        <v>1</v>
      </c>
      <c r="E195" s="74" t="s">
        <v>19</v>
      </c>
      <c r="F195" s="342"/>
      <c r="G195" s="342"/>
      <c r="H195" s="76">
        <f t="shared" si="7"/>
        <v>0</v>
      </c>
      <c r="J195" s="92"/>
    </row>
    <row r="196" spans="1:10" s="77" customFormat="1" ht="12.75">
      <c r="A196" s="12"/>
      <c r="B196" s="79" t="s">
        <v>314</v>
      </c>
      <c r="C196" s="2" t="s">
        <v>315</v>
      </c>
      <c r="D196" s="74">
        <v>1</v>
      </c>
      <c r="E196" s="74" t="s">
        <v>19</v>
      </c>
      <c r="F196" s="342"/>
      <c r="G196" s="342"/>
      <c r="H196" s="76">
        <f t="shared" si="7"/>
        <v>0</v>
      </c>
      <c r="J196" s="92"/>
    </row>
    <row r="197" spans="1:10" s="77" customFormat="1" ht="38.25">
      <c r="A197" s="12"/>
      <c r="B197" s="79" t="s">
        <v>75</v>
      </c>
      <c r="C197" s="2" t="s">
        <v>316</v>
      </c>
      <c r="D197" s="16"/>
      <c r="E197" s="17"/>
      <c r="F197" s="115"/>
      <c r="G197" s="115"/>
      <c r="H197" s="76"/>
      <c r="J197" s="92"/>
    </row>
    <row r="198" spans="1:10" s="77" customFormat="1" ht="12.75">
      <c r="A198" s="12"/>
      <c r="B198" s="79" t="s">
        <v>317</v>
      </c>
      <c r="C198" s="2" t="s">
        <v>318</v>
      </c>
      <c r="D198" s="74">
        <v>1</v>
      </c>
      <c r="E198" s="74" t="s">
        <v>19</v>
      </c>
      <c r="F198" s="342"/>
      <c r="G198" s="342"/>
      <c r="H198" s="76">
        <f aca="true" t="shared" si="8" ref="H198:H204">SUM(F198,G198)*D198</f>
        <v>0</v>
      </c>
      <c r="J198" s="92"/>
    </row>
    <row r="199" spans="1:10" s="77" customFormat="1" ht="12.75">
      <c r="A199" s="12"/>
      <c r="B199" s="79" t="s">
        <v>319</v>
      </c>
      <c r="C199" s="2" t="s">
        <v>320</v>
      </c>
      <c r="D199" s="74">
        <v>1</v>
      </c>
      <c r="E199" s="74" t="s">
        <v>19</v>
      </c>
      <c r="F199" s="342"/>
      <c r="G199" s="342"/>
      <c r="H199" s="76">
        <f t="shared" si="8"/>
        <v>0</v>
      </c>
      <c r="J199" s="92"/>
    </row>
    <row r="200" spans="1:10" s="77" customFormat="1" ht="12.75">
      <c r="A200" s="12"/>
      <c r="B200" s="79" t="s">
        <v>321</v>
      </c>
      <c r="C200" s="2" t="s">
        <v>322</v>
      </c>
      <c r="D200" s="74">
        <v>1</v>
      </c>
      <c r="E200" s="74" t="s">
        <v>19</v>
      </c>
      <c r="F200" s="342"/>
      <c r="G200" s="342"/>
      <c r="H200" s="76">
        <f t="shared" si="8"/>
        <v>0</v>
      </c>
      <c r="J200" s="92"/>
    </row>
    <row r="201" spans="1:10" s="77" customFormat="1" ht="12.75">
      <c r="A201" s="12"/>
      <c r="B201" s="79" t="s">
        <v>323</v>
      </c>
      <c r="C201" s="2" t="s">
        <v>324</v>
      </c>
      <c r="D201" s="74">
        <v>1</v>
      </c>
      <c r="E201" s="74" t="s">
        <v>19</v>
      </c>
      <c r="F201" s="342"/>
      <c r="G201" s="342"/>
      <c r="H201" s="76">
        <f t="shared" si="8"/>
        <v>0</v>
      </c>
      <c r="J201" s="92"/>
    </row>
    <row r="202" spans="1:10" s="77" customFormat="1" ht="12.75">
      <c r="A202" s="12"/>
      <c r="B202" s="79" t="s">
        <v>325</v>
      </c>
      <c r="C202" s="2" t="s">
        <v>326</v>
      </c>
      <c r="D202" s="74">
        <v>1</v>
      </c>
      <c r="E202" s="74" t="s">
        <v>19</v>
      </c>
      <c r="F202" s="342"/>
      <c r="G202" s="342"/>
      <c r="H202" s="76">
        <f t="shared" si="8"/>
        <v>0</v>
      </c>
      <c r="J202" s="92"/>
    </row>
    <row r="203" spans="1:10" s="77" customFormat="1" ht="12.75">
      <c r="A203" s="12"/>
      <c r="B203" s="79" t="s">
        <v>327</v>
      </c>
      <c r="C203" s="2" t="s">
        <v>328</v>
      </c>
      <c r="D203" s="74">
        <v>1</v>
      </c>
      <c r="E203" s="74" t="s">
        <v>19</v>
      </c>
      <c r="F203" s="342"/>
      <c r="G203" s="342"/>
      <c r="H203" s="76">
        <f t="shared" si="8"/>
        <v>0</v>
      </c>
      <c r="J203" s="92"/>
    </row>
    <row r="204" spans="1:10" s="77" customFormat="1" ht="12.75">
      <c r="A204" s="12"/>
      <c r="B204" s="79" t="s">
        <v>329</v>
      </c>
      <c r="C204" s="2" t="s">
        <v>330</v>
      </c>
      <c r="D204" s="74">
        <v>1</v>
      </c>
      <c r="E204" s="74" t="s">
        <v>19</v>
      </c>
      <c r="F204" s="342"/>
      <c r="G204" s="342"/>
      <c r="H204" s="76">
        <f t="shared" si="8"/>
        <v>0</v>
      </c>
      <c r="J204" s="92"/>
    </row>
    <row r="205" spans="1:10" s="77" customFormat="1" ht="12.75">
      <c r="A205" s="12"/>
      <c r="B205" s="79" t="s">
        <v>77</v>
      </c>
      <c r="C205" s="2" t="s">
        <v>331</v>
      </c>
      <c r="D205" s="74">
        <v>1</v>
      </c>
      <c r="E205" s="74" t="s">
        <v>19</v>
      </c>
      <c r="F205" s="342"/>
      <c r="G205" s="342"/>
      <c r="H205" s="76">
        <f>SUM(F205:G205)*D205</f>
        <v>0</v>
      </c>
      <c r="J205" s="92"/>
    </row>
    <row r="206" spans="1:10" s="77" customFormat="1" ht="25.5">
      <c r="A206" s="12"/>
      <c r="B206" s="79" t="s">
        <v>79</v>
      </c>
      <c r="C206" s="2" t="s">
        <v>332</v>
      </c>
      <c r="D206" s="17"/>
      <c r="E206" s="17"/>
      <c r="F206" s="115"/>
      <c r="G206" s="115"/>
      <c r="H206" s="76"/>
      <c r="J206" s="92"/>
    </row>
    <row r="207" spans="1:10" s="77" customFormat="1" ht="12.75">
      <c r="A207" s="12"/>
      <c r="B207" s="79" t="s">
        <v>333</v>
      </c>
      <c r="C207" s="2" t="s">
        <v>334</v>
      </c>
      <c r="D207" s="74">
        <v>1</v>
      </c>
      <c r="E207" s="74" t="s">
        <v>19</v>
      </c>
      <c r="F207" s="342"/>
      <c r="G207" s="342"/>
      <c r="H207" s="76">
        <f>SUM(F207:G207)*D207</f>
        <v>0</v>
      </c>
      <c r="J207" s="92"/>
    </row>
    <row r="208" spans="1:10" s="77" customFormat="1" ht="12.75">
      <c r="A208" s="12"/>
      <c r="B208" s="79" t="s">
        <v>335</v>
      </c>
      <c r="C208" s="72" t="s">
        <v>336</v>
      </c>
      <c r="D208" s="93" t="s">
        <v>8</v>
      </c>
      <c r="E208" s="74" t="s">
        <v>8</v>
      </c>
      <c r="F208" s="81" t="s">
        <v>8</v>
      </c>
      <c r="G208" s="81" t="s">
        <v>8</v>
      </c>
      <c r="H208" s="76"/>
      <c r="J208" s="92"/>
    </row>
    <row r="209" spans="1:10" s="77" customFormat="1" ht="12.75">
      <c r="A209" s="12"/>
      <c r="B209" s="79" t="s">
        <v>337</v>
      </c>
      <c r="C209" s="72" t="s">
        <v>338</v>
      </c>
      <c r="D209" s="74">
        <v>6</v>
      </c>
      <c r="E209" s="74" t="s">
        <v>19</v>
      </c>
      <c r="F209" s="317"/>
      <c r="G209" s="317"/>
      <c r="H209" s="76">
        <f aca="true" t="shared" si="9" ref="H209:H214">SUM(F209,G209)*D209</f>
        <v>0</v>
      </c>
      <c r="J209" s="92"/>
    </row>
    <row r="210" spans="1:10" s="77" customFormat="1" ht="12.75">
      <c r="A210" s="12"/>
      <c r="B210" s="79" t="s">
        <v>339</v>
      </c>
      <c r="C210" s="72" t="s">
        <v>340</v>
      </c>
      <c r="D210" s="74">
        <v>6</v>
      </c>
      <c r="E210" s="74" t="s">
        <v>19</v>
      </c>
      <c r="F210" s="317"/>
      <c r="G210" s="317"/>
      <c r="H210" s="76">
        <f t="shared" si="9"/>
        <v>0</v>
      </c>
      <c r="J210" s="92"/>
    </row>
    <row r="211" spans="1:10" s="77" customFormat="1" ht="12.75">
      <c r="A211" s="12"/>
      <c r="B211" s="79" t="s">
        <v>341</v>
      </c>
      <c r="C211" s="72" t="s">
        <v>342</v>
      </c>
      <c r="D211" s="74">
        <v>1</v>
      </c>
      <c r="E211" s="74" t="s">
        <v>19</v>
      </c>
      <c r="F211" s="317"/>
      <c r="G211" s="317"/>
      <c r="H211" s="76">
        <f t="shared" si="9"/>
        <v>0</v>
      </c>
      <c r="J211" s="92"/>
    </row>
    <row r="212" spans="1:10" s="77" customFormat="1" ht="12.75">
      <c r="A212" s="12"/>
      <c r="B212" s="79" t="s">
        <v>343</v>
      </c>
      <c r="C212" s="72" t="s">
        <v>344</v>
      </c>
      <c r="D212" s="74">
        <v>1</v>
      </c>
      <c r="E212" s="74" t="s">
        <v>19</v>
      </c>
      <c r="F212" s="318"/>
      <c r="G212" s="317"/>
      <c r="H212" s="76">
        <f t="shared" si="9"/>
        <v>0</v>
      </c>
      <c r="J212" s="92"/>
    </row>
    <row r="213" spans="1:10" s="77" customFormat="1" ht="12.75">
      <c r="A213" s="12"/>
      <c r="B213" s="79" t="s">
        <v>345</v>
      </c>
      <c r="C213" s="72" t="s">
        <v>346</v>
      </c>
      <c r="D213" s="74">
        <v>1</v>
      </c>
      <c r="E213" s="74" t="s">
        <v>19</v>
      </c>
      <c r="F213" s="318"/>
      <c r="G213" s="317"/>
      <c r="H213" s="76">
        <f t="shared" si="9"/>
        <v>0</v>
      </c>
      <c r="J213" s="92"/>
    </row>
    <row r="214" spans="1:10" s="77" customFormat="1" ht="13.5" thickBot="1">
      <c r="A214" s="15"/>
      <c r="B214" s="97" t="s">
        <v>347</v>
      </c>
      <c r="C214" s="98" t="s">
        <v>348</v>
      </c>
      <c r="D214" s="99">
        <v>1</v>
      </c>
      <c r="E214" s="99" t="s">
        <v>19</v>
      </c>
      <c r="F214" s="343"/>
      <c r="G214" s="341"/>
      <c r="H214" s="100">
        <f t="shared" si="9"/>
        <v>0</v>
      </c>
      <c r="J214" s="92"/>
    </row>
    <row r="215" spans="1:10" s="77" customFormat="1" ht="13.5" thickBot="1">
      <c r="A215" s="116"/>
      <c r="B215" s="117"/>
      <c r="C215" s="118" t="s">
        <v>349</v>
      </c>
      <c r="D215" s="119"/>
      <c r="E215" s="119"/>
      <c r="F215" s="120">
        <f>SUMPRODUCT(F179:F214,D179:D214)</f>
        <v>0</v>
      </c>
      <c r="G215" s="120">
        <f>SUMPRODUCT(G179:G214,D179:D214)</f>
        <v>0</v>
      </c>
      <c r="H215" s="121">
        <f>SUM(H179:H214)</f>
        <v>0</v>
      </c>
      <c r="J215" s="92"/>
    </row>
    <row r="216" spans="1:10" s="38" customFormat="1" ht="12.75">
      <c r="A216" s="66"/>
      <c r="B216" s="67" t="s">
        <v>350</v>
      </c>
      <c r="C216" s="68" t="s">
        <v>351</v>
      </c>
      <c r="D216" s="69"/>
      <c r="E216" s="69"/>
      <c r="F216" s="70"/>
      <c r="G216" s="70"/>
      <c r="H216" s="71"/>
      <c r="I216" s="77"/>
      <c r="J216" s="271"/>
    </row>
    <row r="217" spans="1:96" s="122" customFormat="1" ht="12.75">
      <c r="A217" s="86"/>
      <c r="B217" s="78">
        <v>1</v>
      </c>
      <c r="C217" s="400" t="s">
        <v>352</v>
      </c>
      <c r="D217" s="400"/>
      <c r="E217" s="400"/>
      <c r="F217" s="400"/>
      <c r="G217" s="400"/>
      <c r="H217" s="401"/>
      <c r="I217" s="77"/>
      <c r="J217" s="329"/>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c r="BI217" s="77"/>
      <c r="BJ217" s="77"/>
      <c r="BK217" s="77"/>
      <c r="BL217" s="77"/>
      <c r="BM217" s="77"/>
      <c r="BN217" s="77"/>
      <c r="BO217" s="77"/>
      <c r="BP217" s="77"/>
      <c r="BQ217" s="77"/>
      <c r="BR217" s="77"/>
      <c r="BS217" s="77"/>
      <c r="BT217" s="77"/>
      <c r="BU217" s="77"/>
      <c r="BV217" s="77"/>
      <c r="BW217" s="77"/>
      <c r="BX217" s="77"/>
      <c r="BY217" s="77"/>
      <c r="BZ217" s="77"/>
      <c r="CA217" s="77"/>
      <c r="CB217" s="77"/>
      <c r="CC217" s="77"/>
      <c r="CD217" s="77"/>
      <c r="CE217" s="77"/>
      <c r="CF217" s="77"/>
      <c r="CG217" s="77"/>
      <c r="CH217" s="77"/>
      <c r="CI217" s="77"/>
      <c r="CJ217" s="77"/>
      <c r="CK217" s="77"/>
      <c r="CL217" s="77"/>
      <c r="CM217" s="77"/>
      <c r="CN217" s="77"/>
      <c r="CO217" s="77"/>
      <c r="CP217" s="77"/>
      <c r="CQ217" s="77"/>
      <c r="CR217" s="77"/>
    </row>
    <row r="218" spans="1:96" s="122" customFormat="1" ht="12.75">
      <c r="A218" s="12"/>
      <c r="B218" s="91" t="s">
        <v>22</v>
      </c>
      <c r="C218" s="299" t="s">
        <v>865</v>
      </c>
      <c r="D218" s="302"/>
      <c r="E218" s="302"/>
      <c r="F218" s="302"/>
      <c r="G218" s="302"/>
      <c r="H218" s="303"/>
      <c r="I218" s="379" t="s">
        <v>882</v>
      </c>
      <c r="J218" s="329"/>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c r="AY218" s="77"/>
      <c r="AZ218" s="77"/>
      <c r="BA218" s="77"/>
      <c r="BB218" s="77"/>
      <c r="BC218" s="77"/>
      <c r="BD218" s="77"/>
      <c r="BE218" s="77"/>
      <c r="BF218" s="77"/>
      <c r="BG218" s="77"/>
      <c r="BH218" s="77"/>
      <c r="BI218" s="77"/>
      <c r="BJ218" s="77"/>
      <c r="BK218" s="77"/>
      <c r="BL218" s="77"/>
      <c r="BM218" s="77"/>
      <c r="BN218" s="77"/>
      <c r="BO218" s="77"/>
      <c r="BP218" s="77"/>
      <c r="BQ218" s="77"/>
      <c r="BR218" s="77"/>
      <c r="BS218" s="77"/>
      <c r="BT218" s="77"/>
      <c r="BU218" s="77"/>
      <c r="BV218" s="77"/>
      <c r="BW218" s="77"/>
      <c r="BX218" s="77"/>
      <c r="BY218" s="77"/>
      <c r="BZ218" s="77"/>
      <c r="CA218" s="77"/>
      <c r="CB218" s="77"/>
      <c r="CC218" s="77"/>
      <c r="CD218" s="77"/>
      <c r="CE218" s="77"/>
      <c r="CF218" s="77"/>
      <c r="CG218" s="77"/>
      <c r="CH218" s="77"/>
      <c r="CI218" s="77"/>
      <c r="CJ218" s="77"/>
      <c r="CK218" s="77"/>
      <c r="CL218" s="77"/>
      <c r="CM218" s="77"/>
      <c r="CN218" s="77"/>
      <c r="CO218" s="77"/>
      <c r="CP218" s="77"/>
      <c r="CQ218" s="77"/>
      <c r="CR218" s="77"/>
    </row>
    <row r="219" spans="1:96" s="122" customFormat="1" ht="38.25">
      <c r="A219" s="12"/>
      <c r="B219" s="91" t="s">
        <v>867</v>
      </c>
      <c r="C219" s="299" t="s">
        <v>861</v>
      </c>
      <c r="D219" s="74">
        <v>9</v>
      </c>
      <c r="E219" s="74" t="s">
        <v>9</v>
      </c>
      <c r="F219" s="317"/>
      <c r="G219" s="317"/>
      <c r="H219" s="76">
        <f>SUM(F219,G219)*D219</f>
        <v>0</v>
      </c>
      <c r="I219" s="379"/>
      <c r="J219" s="329"/>
      <c r="K219" s="330"/>
      <c r="L219" s="331"/>
      <c r="M219" s="332"/>
      <c r="N219" s="332"/>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77"/>
      <c r="BG219" s="77"/>
      <c r="BH219" s="77"/>
      <c r="BI219" s="77"/>
      <c r="BJ219" s="77"/>
      <c r="BK219" s="77"/>
      <c r="BL219" s="77"/>
      <c r="BM219" s="77"/>
      <c r="BN219" s="77"/>
      <c r="BO219" s="77"/>
      <c r="BP219" s="77"/>
      <c r="BQ219" s="77"/>
      <c r="BR219" s="77"/>
      <c r="BS219" s="77"/>
      <c r="BT219" s="77"/>
      <c r="BU219" s="77"/>
      <c r="BV219" s="77"/>
      <c r="BW219" s="77"/>
      <c r="BX219" s="77"/>
      <c r="BY219" s="77"/>
      <c r="BZ219" s="77"/>
      <c r="CA219" s="77"/>
      <c r="CB219" s="77"/>
      <c r="CC219" s="77"/>
      <c r="CD219" s="77"/>
      <c r="CE219" s="77"/>
      <c r="CF219" s="77"/>
      <c r="CG219" s="77"/>
      <c r="CH219" s="77"/>
      <c r="CI219" s="77"/>
      <c r="CJ219" s="77"/>
      <c r="CK219" s="77"/>
      <c r="CL219" s="77"/>
      <c r="CM219" s="77"/>
      <c r="CN219" s="77"/>
      <c r="CO219" s="77"/>
      <c r="CP219" s="77"/>
      <c r="CQ219" s="77"/>
      <c r="CR219" s="77"/>
    </row>
    <row r="220" spans="1:96" s="122" customFormat="1" ht="12.75">
      <c r="A220" s="12"/>
      <c r="B220" s="91" t="s">
        <v>868</v>
      </c>
      <c r="C220" s="333" t="s">
        <v>863</v>
      </c>
      <c r="D220" s="74">
        <v>9</v>
      </c>
      <c r="E220" s="74" t="s">
        <v>9</v>
      </c>
      <c r="F220" s="317"/>
      <c r="G220" s="317"/>
      <c r="H220" s="76">
        <f>SUM(F220,G220)*D220</f>
        <v>0</v>
      </c>
      <c r="I220" s="379"/>
      <c r="J220" s="329"/>
      <c r="K220" s="330"/>
      <c r="L220" s="331"/>
      <c r="M220" s="332"/>
      <c r="N220" s="332"/>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c r="AY220" s="77"/>
      <c r="AZ220" s="77"/>
      <c r="BA220" s="77"/>
      <c r="BB220" s="77"/>
      <c r="BC220" s="77"/>
      <c r="BD220" s="77"/>
      <c r="BE220" s="77"/>
      <c r="BF220" s="77"/>
      <c r="BG220" s="77"/>
      <c r="BH220" s="77"/>
      <c r="BI220" s="77"/>
      <c r="BJ220" s="77"/>
      <c r="BK220" s="77"/>
      <c r="BL220" s="77"/>
      <c r="BM220" s="77"/>
      <c r="BN220" s="77"/>
      <c r="BO220" s="77"/>
      <c r="BP220" s="77"/>
      <c r="BQ220" s="77"/>
      <c r="BR220" s="77"/>
      <c r="BS220" s="77"/>
      <c r="BT220" s="77"/>
      <c r="BU220" s="77"/>
      <c r="BV220" s="77"/>
      <c r="BW220" s="77"/>
      <c r="BX220" s="77"/>
      <c r="BY220" s="77"/>
      <c r="BZ220" s="77"/>
      <c r="CA220" s="77"/>
      <c r="CB220" s="77"/>
      <c r="CC220" s="77"/>
      <c r="CD220" s="77"/>
      <c r="CE220" s="77"/>
      <c r="CF220" s="77"/>
      <c r="CG220" s="77"/>
      <c r="CH220" s="77"/>
      <c r="CI220" s="77"/>
      <c r="CJ220" s="77"/>
      <c r="CK220" s="77"/>
      <c r="CL220" s="77"/>
      <c r="CM220" s="77"/>
      <c r="CN220" s="77"/>
      <c r="CO220" s="77"/>
      <c r="CP220" s="77"/>
      <c r="CQ220" s="77"/>
      <c r="CR220" s="77"/>
    </row>
    <row r="221" spans="1:96" s="122" customFormat="1" ht="25.5">
      <c r="A221" s="12"/>
      <c r="B221" s="91" t="s">
        <v>869</v>
      </c>
      <c r="C221" s="333" t="s">
        <v>876</v>
      </c>
      <c r="D221" s="74">
        <v>9</v>
      </c>
      <c r="E221" s="74" t="s">
        <v>9</v>
      </c>
      <c r="F221" s="317"/>
      <c r="G221" s="317"/>
      <c r="H221" s="76">
        <f>SUM(F221,G221)*D221</f>
        <v>0</v>
      </c>
      <c r="I221" s="379"/>
      <c r="J221" s="329"/>
      <c r="K221" s="330"/>
      <c r="L221" s="331"/>
      <c r="M221" s="332"/>
      <c r="N221" s="332"/>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77"/>
      <c r="BC221" s="77"/>
      <c r="BD221" s="77"/>
      <c r="BE221" s="77"/>
      <c r="BF221" s="77"/>
      <c r="BG221" s="77"/>
      <c r="BH221" s="77"/>
      <c r="BI221" s="77"/>
      <c r="BJ221" s="77"/>
      <c r="BK221" s="77"/>
      <c r="BL221" s="77"/>
      <c r="BM221" s="77"/>
      <c r="BN221" s="77"/>
      <c r="BO221" s="77"/>
      <c r="BP221" s="77"/>
      <c r="BQ221" s="77"/>
      <c r="BR221" s="77"/>
      <c r="BS221" s="77"/>
      <c r="BT221" s="77"/>
      <c r="BU221" s="77"/>
      <c r="BV221" s="77"/>
      <c r="BW221" s="77"/>
      <c r="BX221" s="77"/>
      <c r="BY221" s="77"/>
      <c r="BZ221" s="77"/>
      <c r="CA221" s="77"/>
      <c r="CB221" s="77"/>
      <c r="CC221" s="77"/>
      <c r="CD221" s="77"/>
      <c r="CE221" s="77"/>
      <c r="CF221" s="77"/>
      <c r="CG221" s="77"/>
      <c r="CH221" s="77"/>
      <c r="CI221" s="77"/>
      <c r="CJ221" s="77"/>
      <c r="CK221" s="77"/>
      <c r="CL221" s="77"/>
      <c r="CM221" s="77"/>
      <c r="CN221" s="77"/>
      <c r="CO221" s="77"/>
      <c r="CP221" s="77"/>
      <c r="CQ221" s="77"/>
      <c r="CR221" s="77"/>
    </row>
    <row r="222" spans="1:96" s="122" customFormat="1" ht="25.5">
      <c r="A222" s="12"/>
      <c r="B222" s="91" t="s">
        <v>870</v>
      </c>
      <c r="C222" s="333" t="s">
        <v>862</v>
      </c>
      <c r="D222" s="74">
        <v>1</v>
      </c>
      <c r="E222" s="74" t="s">
        <v>19</v>
      </c>
      <c r="F222" s="317"/>
      <c r="G222" s="317"/>
      <c r="H222" s="76">
        <f>SUM(F222,G222)*D222</f>
        <v>0</v>
      </c>
      <c r="I222" s="379"/>
      <c r="J222" s="329"/>
      <c r="K222" s="330"/>
      <c r="L222" s="331"/>
      <c r="M222" s="332"/>
      <c r="N222" s="332"/>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7"/>
      <c r="BH222" s="77"/>
      <c r="BI222" s="77"/>
      <c r="BJ222" s="77"/>
      <c r="BK222" s="77"/>
      <c r="BL222" s="77"/>
      <c r="BM222" s="77"/>
      <c r="BN222" s="77"/>
      <c r="BO222" s="77"/>
      <c r="BP222" s="77"/>
      <c r="BQ222" s="77"/>
      <c r="BR222" s="77"/>
      <c r="BS222" s="77"/>
      <c r="BT222" s="77"/>
      <c r="BU222" s="77"/>
      <c r="BV222" s="77"/>
      <c r="BW222" s="77"/>
      <c r="BX222" s="77"/>
      <c r="BY222" s="77"/>
      <c r="BZ222" s="77"/>
      <c r="CA222" s="77"/>
      <c r="CB222" s="77"/>
      <c r="CC222" s="77"/>
      <c r="CD222" s="77"/>
      <c r="CE222" s="77"/>
      <c r="CF222" s="77"/>
      <c r="CG222" s="77"/>
      <c r="CH222" s="77"/>
      <c r="CI222" s="77"/>
      <c r="CJ222" s="77"/>
      <c r="CK222" s="77"/>
      <c r="CL222" s="77"/>
      <c r="CM222" s="77"/>
      <c r="CN222" s="77"/>
      <c r="CO222" s="77"/>
      <c r="CP222" s="77"/>
      <c r="CQ222" s="77"/>
      <c r="CR222" s="77"/>
    </row>
    <row r="223" spans="1:96" s="122" customFormat="1" ht="38.25">
      <c r="A223" s="12"/>
      <c r="B223" s="91" t="s">
        <v>871</v>
      </c>
      <c r="C223" s="299" t="s">
        <v>864</v>
      </c>
      <c r="D223" s="74">
        <v>1</v>
      </c>
      <c r="E223" s="74" t="s">
        <v>19</v>
      </c>
      <c r="F223" s="317"/>
      <c r="G223" s="317"/>
      <c r="H223" s="76">
        <f>SUM(F223,G223)*D223</f>
        <v>0</v>
      </c>
      <c r="I223" s="379"/>
      <c r="J223" s="329"/>
      <c r="K223" s="330"/>
      <c r="L223" s="334"/>
      <c r="M223" s="332"/>
      <c r="N223" s="332"/>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c r="BI223" s="77"/>
      <c r="BJ223" s="77"/>
      <c r="BK223" s="77"/>
      <c r="BL223" s="77"/>
      <c r="BM223" s="77"/>
      <c r="BN223" s="77"/>
      <c r="BO223" s="77"/>
      <c r="BP223" s="77"/>
      <c r="BQ223" s="77"/>
      <c r="BR223" s="77"/>
      <c r="BS223" s="77"/>
      <c r="BT223" s="77"/>
      <c r="BU223" s="77"/>
      <c r="BV223" s="77"/>
      <c r="BW223" s="77"/>
      <c r="BX223" s="77"/>
      <c r="BY223" s="77"/>
      <c r="BZ223" s="77"/>
      <c r="CA223" s="77"/>
      <c r="CB223" s="77"/>
      <c r="CC223" s="77"/>
      <c r="CD223" s="77"/>
      <c r="CE223" s="77"/>
      <c r="CF223" s="77"/>
      <c r="CG223" s="77"/>
      <c r="CH223" s="77"/>
      <c r="CI223" s="77"/>
      <c r="CJ223" s="77"/>
      <c r="CK223" s="77"/>
      <c r="CL223" s="77"/>
      <c r="CM223" s="77"/>
      <c r="CN223" s="77"/>
      <c r="CO223" s="77"/>
      <c r="CP223" s="77"/>
      <c r="CQ223" s="77"/>
      <c r="CR223" s="77"/>
    </row>
    <row r="224" spans="1:96" s="122" customFormat="1" ht="12.75">
      <c r="A224" s="12"/>
      <c r="B224" s="91" t="s">
        <v>25</v>
      </c>
      <c r="C224" s="299" t="s">
        <v>866</v>
      </c>
      <c r="D224" s="74"/>
      <c r="E224" s="74"/>
      <c r="F224" s="81"/>
      <c r="G224" s="81"/>
      <c r="H224" s="76"/>
      <c r="I224" s="379"/>
      <c r="J224" s="329"/>
      <c r="K224" s="330"/>
      <c r="L224" s="334"/>
      <c r="M224" s="332"/>
      <c r="N224" s="332"/>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7"/>
      <c r="BB224" s="77"/>
      <c r="BC224" s="77"/>
      <c r="BD224" s="77"/>
      <c r="BE224" s="77"/>
      <c r="BF224" s="77"/>
      <c r="BG224" s="77"/>
      <c r="BH224" s="77"/>
      <c r="BI224" s="77"/>
      <c r="BJ224" s="77"/>
      <c r="BK224" s="77"/>
      <c r="BL224" s="77"/>
      <c r="BM224" s="77"/>
      <c r="BN224" s="77"/>
      <c r="BO224" s="77"/>
      <c r="BP224" s="77"/>
      <c r="BQ224" s="77"/>
      <c r="BR224" s="77"/>
      <c r="BS224" s="77"/>
      <c r="BT224" s="77"/>
      <c r="BU224" s="77"/>
      <c r="BV224" s="77"/>
      <c r="BW224" s="77"/>
      <c r="BX224" s="77"/>
      <c r="BY224" s="77"/>
      <c r="BZ224" s="77"/>
      <c r="CA224" s="77"/>
      <c r="CB224" s="77"/>
      <c r="CC224" s="77"/>
      <c r="CD224" s="77"/>
      <c r="CE224" s="77"/>
      <c r="CF224" s="77"/>
      <c r="CG224" s="77"/>
      <c r="CH224" s="77"/>
      <c r="CI224" s="77"/>
      <c r="CJ224" s="77"/>
      <c r="CK224" s="77"/>
      <c r="CL224" s="77"/>
      <c r="CM224" s="77"/>
      <c r="CN224" s="77"/>
      <c r="CO224" s="77"/>
      <c r="CP224" s="77"/>
      <c r="CQ224" s="77"/>
      <c r="CR224" s="77"/>
    </row>
    <row r="225" spans="1:96" s="123" customFormat="1" ht="38.25">
      <c r="A225" s="12"/>
      <c r="B225" s="91" t="s">
        <v>872</v>
      </c>
      <c r="C225" s="299" t="s">
        <v>877</v>
      </c>
      <c r="D225" s="74">
        <v>8.5</v>
      </c>
      <c r="E225" s="74" t="s">
        <v>9</v>
      </c>
      <c r="F225" s="317"/>
      <c r="G225" s="317"/>
      <c r="H225" s="76">
        <f>SUM(F225,G225)*D225</f>
        <v>0</v>
      </c>
      <c r="I225" s="379"/>
      <c r="J225" s="329"/>
      <c r="K225" s="330"/>
      <c r="L225" s="334"/>
      <c r="M225" s="332"/>
      <c r="N225" s="332"/>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c r="AV225" s="77"/>
      <c r="AW225" s="77"/>
      <c r="AX225" s="77"/>
      <c r="AY225" s="77"/>
      <c r="AZ225" s="77"/>
      <c r="BA225" s="77"/>
      <c r="BB225" s="77"/>
      <c r="BC225" s="77"/>
      <c r="BD225" s="77"/>
      <c r="BE225" s="77"/>
      <c r="BF225" s="77"/>
      <c r="BG225" s="77"/>
      <c r="BH225" s="77"/>
      <c r="BI225" s="77"/>
      <c r="BJ225" s="77"/>
      <c r="BK225" s="77"/>
      <c r="BL225" s="77"/>
      <c r="BM225" s="77"/>
      <c r="BN225" s="77"/>
      <c r="BO225" s="77"/>
      <c r="BP225" s="77"/>
      <c r="BQ225" s="77"/>
      <c r="BR225" s="77"/>
      <c r="BS225" s="77"/>
      <c r="BT225" s="77"/>
      <c r="BU225" s="77"/>
      <c r="BV225" s="77"/>
      <c r="BW225" s="77"/>
      <c r="BX225" s="77"/>
      <c r="BY225" s="77"/>
      <c r="BZ225" s="77"/>
      <c r="CA225" s="77"/>
      <c r="CB225" s="77"/>
      <c r="CC225" s="77"/>
      <c r="CD225" s="77"/>
      <c r="CE225" s="77"/>
      <c r="CF225" s="77"/>
      <c r="CG225" s="77"/>
      <c r="CH225" s="77"/>
      <c r="CI225" s="77"/>
      <c r="CJ225" s="77"/>
      <c r="CK225" s="77"/>
      <c r="CL225" s="77"/>
      <c r="CM225" s="77"/>
      <c r="CN225" s="77"/>
      <c r="CO225" s="77"/>
      <c r="CP225" s="77"/>
      <c r="CQ225" s="77"/>
      <c r="CR225" s="77"/>
    </row>
    <row r="226" spans="1:96" s="123" customFormat="1" ht="12.75">
      <c r="A226" s="12"/>
      <c r="B226" s="91" t="s">
        <v>873</v>
      </c>
      <c r="C226" s="333" t="s">
        <v>863</v>
      </c>
      <c r="D226" s="74">
        <v>8.5</v>
      </c>
      <c r="E226" s="74" t="s">
        <v>9</v>
      </c>
      <c r="F226" s="317"/>
      <c r="G226" s="317"/>
      <c r="H226" s="76">
        <f>SUM(F226,G226)*D226</f>
        <v>0</v>
      </c>
      <c r="I226" s="379"/>
      <c r="J226" s="329"/>
      <c r="K226" s="330"/>
      <c r="L226" s="334"/>
      <c r="M226" s="332"/>
      <c r="N226" s="332"/>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c r="BF226" s="77"/>
      <c r="BG226" s="77"/>
      <c r="BH226" s="77"/>
      <c r="BI226" s="77"/>
      <c r="BJ226" s="77"/>
      <c r="BK226" s="77"/>
      <c r="BL226" s="77"/>
      <c r="BM226" s="77"/>
      <c r="BN226" s="77"/>
      <c r="BO226" s="77"/>
      <c r="BP226" s="77"/>
      <c r="BQ226" s="77"/>
      <c r="BR226" s="77"/>
      <c r="BS226" s="77"/>
      <c r="BT226" s="77"/>
      <c r="BU226" s="77"/>
      <c r="BV226" s="77"/>
      <c r="BW226" s="77"/>
      <c r="BX226" s="77"/>
      <c r="BY226" s="77"/>
      <c r="BZ226" s="77"/>
      <c r="CA226" s="77"/>
      <c r="CB226" s="77"/>
      <c r="CC226" s="77"/>
      <c r="CD226" s="77"/>
      <c r="CE226" s="77"/>
      <c r="CF226" s="77"/>
      <c r="CG226" s="77"/>
      <c r="CH226" s="77"/>
      <c r="CI226" s="77"/>
      <c r="CJ226" s="77"/>
      <c r="CK226" s="77"/>
      <c r="CL226" s="77"/>
      <c r="CM226" s="77"/>
      <c r="CN226" s="77"/>
      <c r="CO226" s="77"/>
      <c r="CP226" s="77"/>
      <c r="CQ226" s="77"/>
      <c r="CR226" s="77"/>
    </row>
    <row r="227" spans="1:96" s="123" customFormat="1" ht="25.5">
      <c r="A227" s="12"/>
      <c r="B227" s="91" t="s">
        <v>874</v>
      </c>
      <c r="C227" s="333" t="s">
        <v>875</v>
      </c>
      <c r="D227" s="74">
        <v>8.5</v>
      </c>
      <c r="E227" s="74" t="s">
        <v>9</v>
      </c>
      <c r="F227" s="317"/>
      <c r="G227" s="317"/>
      <c r="H227" s="76">
        <f>SUM(F227,G227)*D227</f>
        <v>0</v>
      </c>
      <c r="I227" s="379"/>
      <c r="J227" s="329"/>
      <c r="K227" s="330"/>
      <c r="L227" s="334"/>
      <c r="M227" s="332"/>
      <c r="N227" s="332"/>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7"/>
      <c r="BC227" s="77"/>
      <c r="BD227" s="77"/>
      <c r="BE227" s="77"/>
      <c r="BF227" s="77"/>
      <c r="BG227" s="77"/>
      <c r="BH227" s="77"/>
      <c r="BI227" s="77"/>
      <c r="BJ227" s="77"/>
      <c r="BK227" s="77"/>
      <c r="BL227" s="77"/>
      <c r="BM227" s="77"/>
      <c r="BN227" s="77"/>
      <c r="BO227" s="77"/>
      <c r="BP227" s="77"/>
      <c r="BQ227" s="77"/>
      <c r="BR227" s="77"/>
      <c r="BS227" s="77"/>
      <c r="BT227" s="77"/>
      <c r="BU227" s="77"/>
      <c r="BV227" s="77"/>
      <c r="BW227" s="77"/>
      <c r="BX227" s="77"/>
      <c r="BY227" s="77"/>
      <c r="BZ227" s="77"/>
      <c r="CA227" s="77"/>
      <c r="CB227" s="77"/>
      <c r="CC227" s="77"/>
      <c r="CD227" s="77"/>
      <c r="CE227" s="77"/>
      <c r="CF227" s="77"/>
      <c r="CG227" s="77"/>
      <c r="CH227" s="77"/>
      <c r="CI227" s="77"/>
      <c r="CJ227" s="77"/>
      <c r="CK227" s="77"/>
      <c r="CL227" s="77"/>
      <c r="CM227" s="77"/>
      <c r="CN227" s="77"/>
      <c r="CO227" s="77"/>
      <c r="CP227" s="77"/>
      <c r="CQ227" s="77"/>
      <c r="CR227" s="77"/>
    </row>
    <row r="228" spans="1:96" s="123" customFormat="1" ht="39" thickBot="1">
      <c r="A228" s="15"/>
      <c r="B228" s="304" t="s">
        <v>27</v>
      </c>
      <c r="C228" s="333" t="s">
        <v>881</v>
      </c>
      <c r="D228" s="99">
        <v>9</v>
      </c>
      <c r="E228" s="99" t="s">
        <v>19</v>
      </c>
      <c r="F228" s="341"/>
      <c r="G228" s="341"/>
      <c r="H228" s="100">
        <f>SUM(F228,G228)*D228</f>
        <v>0</v>
      </c>
      <c r="I228" s="379"/>
      <c r="J228" s="329"/>
      <c r="K228" s="330"/>
      <c r="L228" s="334"/>
      <c r="M228" s="332"/>
      <c r="N228" s="332"/>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c r="BI228" s="77"/>
      <c r="BJ228" s="77"/>
      <c r="BK228" s="77"/>
      <c r="BL228" s="77"/>
      <c r="BM228" s="77"/>
      <c r="BN228" s="77"/>
      <c r="BO228" s="77"/>
      <c r="BP228" s="77"/>
      <c r="BQ228" s="77"/>
      <c r="BR228" s="77"/>
      <c r="BS228" s="77"/>
      <c r="BT228" s="77"/>
      <c r="BU228" s="77"/>
      <c r="BV228" s="77"/>
      <c r="BW228" s="77"/>
      <c r="BX228" s="77"/>
      <c r="BY228" s="77"/>
      <c r="BZ228" s="77"/>
      <c r="CA228" s="77"/>
      <c r="CB228" s="77"/>
      <c r="CC228" s="77"/>
      <c r="CD228" s="77"/>
      <c r="CE228" s="77"/>
      <c r="CF228" s="77"/>
      <c r="CG228" s="77"/>
      <c r="CH228" s="77"/>
      <c r="CI228" s="77"/>
      <c r="CJ228" s="77"/>
      <c r="CK228" s="77"/>
      <c r="CL228" s="77"/>
      <c r="CM228" s="77"/>
      <c r="CN228" s="77"/>
      <c r="CO228" s="77"/>
      <c r="CP228" s="77"/>
      <c r="CQ228" s="77"/>
      <c r="CR228" s="77"/>
    </row>
    <row r="229" spans="1:96" s="123" customFormat="1" ht="13.5" thickBot="1">
      <c r="A229" s="106"/>
      <c r="B229" s="107"/>
      <c r="C229" s="108" t="s">
        <v>353</v>
      </c>
      <c r="D229" s="109"/>
      <c r="E229" s="109"/>
      <c r="F229" s="110">
        <f>SUMPRODUCT(F219:F228,D219:D228)</f>
        <v>0</v>
      </c>
      <c r="G229" s="110">
        <f>SUMPRODUCT(G219:G228,D219:D228)</f>
        <v>0</v>
      </c>
      <c r="H229" s="111">
        <f>SUM(H219:H228)</f>
        <v>0</v>
      </c>
      <c r="I229" s="77"/>
      <c r="J229" s="329"/>
      <c r="K229" s="330"/>
      <c r="L229" s="334"/>
      <c r="M229" s="332"/>
      <c r="N229" s="332"/>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c r="BI229" s="77"/>
      <c r="BJ229" s="77"/>
      <c r="BK229" s="77"/>
      <c r="BL229" s="77"/>
      <c r="BM229" s="77"/>
      <c r="BN229" s="77"/>
      <c r="BO229" s="77"/>
      <c r="BP229" s="77"/>
      <c r="BQ229" s="77"/>
      <c r="BR229" s="77"/>
      <c r="BS229" s="77"/>
      <c r="BT229" s="77"/>
      <c r="BU229" s="77"/>
      <c r="BV229" s="77"/>
      <c r="BW229" s="77"/>
      <c r="BX229" s="77"/>
      <c r="BY229" s="77"/>
      <c r="BZ229" s="77"/>
      <c r="CA229" s="77"/>
      <c r="CB229" s="77"/>
      <c r="CC229" s="77"/>
      <c r="CD229" s="77"/>
      <c r="CE229" s="77"/>
      <c r="CF229" s="77"/>
      <c r="CG229" s="77"/>
      <c r="CH229" s="77"/>
      <c r="CI229" s="77"/>
      <c r="CJ229" s="77"/>
      <c r="CK229" s="77"/>
      <c r="CL229" s="77"/>
      <c r="CM229" s="77"/>
      <c r="CN229" s="77"/>
      <c r="CO229" s="77"/>
      <c r="CP229" s="77"/>
      <c r="CQ229" s="77"/>
      <c r="CR229" s="77"/>
    </row>
    <row r="230" spans="1:16" s="38" customFormat="1" ht="12.75">
      <c r="A230" s="66"/>
      <c r="B230" s="67" t="s">
        <v>354</v>
      </c>
      <c r="C230" s="68" t="s">
        <v>221</v>
      </c>
      <c r="D230" s="69"/>
      <c r="E230" s="69"/>
      <c r="F230" s="70"/>
      <c r="G230" s="70"/>
      <c r="H230" s="71"/>
      <c r="I230" s="77"/>
      <c r="J230" s="329"/>
      <c r="K230" s="330"/>
      <c r="L230" s="335"/>
      <c r="M230" s="332"/>
      <c r="N230" s="332"/>
      <c r="O230" s="77"/>
      <c r="P230" s="77"/>
    </row>
    <row r="231" spans="1:96" s="123" customFormat="1" ht="12.75" customHeight="1">
      <c r="A231" s="12"/>
      <c r="B231" s="79" t="s">
        <v>20</v>
      </c>
      <c r="C231" s="72" t="s">
        <v>355</v>
      </c>
      <c r="D231" s="74">
        <v>1</v>
      </c>
      <c r="E231" s="74" t="s">
        <v>26</v>
      </c>
      <c r="F231" s="112" t="s">
        <v>24</v>
      </c>
      <c r="G231" s="317"/>
      <c r="H231" s="76">
        <f>SUM(F231,G231)*D231</f>
        <v>0</v>
      </c>
      <c r="I231" s="77"/>
      <c r="J231" s="92"/>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77"/>
      <c r="BI231" s="77"/>
      <c r="BJ231" s="77"/>
      <c r="BK231" s="77"/>
      <c r="BL231" s="77"/>
      <c r="BM231" s="77"/>
      <c r="BN231" s="77"/>
      <c r="BO231" s="77"/>
      <c r="BP231" s="77"/>
      <c r="BQ231" s="77"/>
      <c r="BR231" s="77"/>
      <c r="BS231" s="77"/>
      <c r="BT231" s="77"/>
      <c r="BU231" s="77"/>
      <c r="BV231" s="77"/>
      <c r="BW231" s="77"/>
      <c r="BX231" s="77"/>
      <c r="BY231" s="77"/>
      <c r="BZ231" s="77"/>
      <c r="CA231" s="77"/>
      <c r="CB231" s="77"/>
      <c r="CC231" s="77"/>
      <c r="CD231" s="77"/>
      <c r="CE231" s="77"/>
      <c r="CF231" s="77"/>
      <c r="CG231" s="77"/>
      <c r="CH231" s="77"/>
      <c r="CI231" s="77"/>
      <c r="CJ231" s="77"/>
      <c r="CK231" s="77"/>
      <c r="CL231" s="77"/>
      <c r="CM231" s="77"/>
      <c r="CN231" s="77"/>
      <c r="CO231" s="77"/>
      <c r="CP231" s="77"/>
      <c r="CQ231" s="77"/>
      <c r="CR231" s="77"/>
    </row>
    <row r="232" spans="1:96" s="123" customFormat="1" ht="12.75">
      <c r="A232" s="12"/>
      <c r="B232" s="79" t="s">
        <v>69</v>
      </c>
      <c r="C232" s="72" t="s">
        <v>356</v>
      </c>
      <c r="D232" s="74">
        <v>560</v>
      </c>
      <c r="E232" s="74" t="s">
        <v>9</v>
      </c>
      <c r="F232" s="317"/>
      <c r="G232" s="317"/>
      <c r="H232" s="76">
        <f>SUM(F232,G232)*D232</f>
        <v>0</v>
      </c>
      <c r="I232" s="77"/>
      <c r="J232" s="329"/>
      <c r="K232" s="330"/>
      <c r="L232" s="331"/>
      <c r="M232" s="336"/>
      <c r="N232" s="336"/>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c r="BF232" s="77"/>
      <c r="BG232" s="77"/>
      <c r="BH232" s="77"/>
      <c r="BI232" s="77"/>
      <c r="BJ232" s="77"/>
      <c r="BK232" s="77"/>
      <c r="BL232" s="77"/>
      <c r="BM232" s="77"/>
      <c r="BN232" s="77"/>
      <c r="BO232" s="77"/>
      <c r="BP232" s="77"/>
      <c r="BQ232" s="77"/>
      <c r="BR232" s="77"/>
      <c r="BS232" s="77"/>
      <c r="BT232" s="77"/>
      <c r="BU232" s="77"/>
      <c r="BV232" s="77"/>
      <c r="BW232" s="77"/>
      <c r="BX232" s="77"/>
      <c r="BY232" s="77"/>
      <c r="BZ232" s="77"/>
      <c r="CA232" s="77"/>
      <c r="CB232" s="77"/>
      <c r="CC232" s="77"/>
      <c r="CD232" s="77"/>
      <c r="CE232" s="77"/>
      <c r="CF232" s="77"/>
      <c r="CG232" s="77"/>
      <c r="CH232" s="77"/>
      <c r="CI232" s="77"/>
      <c r="CJ232" s="77"/>
      <c r="CK232" s="77"/>
      <c r="CL232" s="77"/>
      <c r="CM232" s="77"/>
      <c r="CN232" s="77"/>
      <c r="CO232" s="77"/>
      <c r="CP232" s="77"/>
      <c r="CQ232" s="77"/>
      <c r="CR232" s="77"/>
    </row>
    <row r="233" spans="1:96" s="123" customFormat="1" ht="13.5" thickBot="1">
      <c r="A233" s="15"/>
      <c r="B233" s="97" t="s">
        <v>81</v>
      </c>
      <c r="C233" s="98" t="s">
        <v>357</v>
      </c>
      <c r="D233" s="99">
        <v>560</v>
      </c>
      <c r="E233" s="99" t="s">
        <v>9</v>
      </c>
      <c r="F233" s="341"/>
      <c r="G233" s="341"/>
      <c r="H233" s="100">
        <f>SUM(F233,G233)*D233</f>
        <v>0</v>
      </c>
      <c r="I233" s="77"/>
      <c r="J233" s="329"/>
      <c r="K233" s="330"/>
      <c r="L233" s="334"/>
      <c r="M233" s="332"/>
      <c r="N233" s="332"/>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c r="BF233" s="77"/>
      <c r="BG233" s="77"/>
      <c r="BH233" s="77"/>
      <c r="BI233" s="77"/>
      <c r="BJ233" s="77"/>
      <c r="BK233" s="77"/>
      <c r="BL233" s="77"/>
      <c r="BM233" s="77"/>
      <c r="BN233" s="77"/>
      <c r="BO233" s="77"/>
      <c r="BP233" s="77"/>
      <c r="BQ233" s="77"/>
      <c r="BR233" s="77"/>
      <c r="BS233" s="77"/>
      <c r="BT233" s="77"/>
      <c r="BU233" s="77"/>
      <c r="BV233" s="77"/>
      <c r="BW233" s="77"/>
      <c r="BX233" s="77"/>
      <c r="BY233" s="77"/>
      <c r="BZ233" s="77"/>
      <c r="CA233" s="77"/>
      <c r="CB233" s="77"/>
      <c r="CC233" s="77"/>
      <c r="CD233" s="77"/>
      <c r="CE233" s="77"/>
      <c r="CF233" s="77"/>
      <c r="CG233" s="77"/>
      <c r="CH233" s="77"/>
      <c r="CI233" s="77"/>
      <c r="CJ233" s="77"/>
      <c r="CK233" s="77"/>
      <c r="CL233" s="77"/>
      <c r="CM233" s="77"/>
      <c r="CN233" s="77"/>
      <c r="CO233" s="77"/>
      <c r="CP233" s="77"/>
      <c r="CQ233" s="77"/>
      <c r="CR233" s="77"/>
    </row>
    <row r="234" spans="1:96" s="123" customFormat="1" ht="13.5" thickBot="1">
      <c r="A234" s="18"/>
      <c r="B234" s="124"/>
      <c r="C234" s="125" t="s">
        <v>358</v>
      </c>
      <c r="D234" s="126"/>
      <c r="E234" s="126"/>
      <c r="F234" s="110">
        <f>SUMPRODUCT(F231:F233,D231:D233)</f>
        <v>0</v>
      </c>
      <c r="G234" s="110">
        <f>SUMPRODUCT(G231:G233,D231:D233)</f>
        <v>0</v>
      </c>
      <c r="H234" s="111">
        <f>SUM(H231:H233)</f>
        <v>0</v>
      </c>
      <c r="I234" s="77"/>
      <c r="J234" s="329"/>
      <c r="K234" s="330"/>
      <c r="L234" s="334"/>
      <c r="M234" s="332"/>
      <c r="N234" s="332"/>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77"/>
      <c r="BG234" s="77"/>
      <c r="BH234" s="77"/>
      <c r="BI234" s="77"/>
      <c r="BJ234" s="77"/>
      <c r="BK234" s="77"/>
      <c r="BL234" s="77"/>
      <c r="BM234" s="77"/>
      <c r="BN234" s="77"/>
      <c r="BO234" s="77"/>
      <c r="BP234" s="77"/>
      <c r="BQ234" s="77"/>
      <c r="BR234" s="77"/>
      <c r="BS234" s="77"/>
      <c r="BT234" s="77"/>
      <c r="BU234" s="77"/>
      <c r="BV234" s="77"/>
      <c r="BW234" s="77"/>
      <c r="BX234" s="77"/>
      <c r="BY234" s="77"/>
      <c r="BZ234" s="77"/>
      <c r="CA234" s="77"/>
      <c r="CB234" s="77"/>
      <c r="CC234" s="77"/>
      <c r="CD234" s="77"/>
      <c r="CE234" s="77"/>
      <c r="CF234" s="77"/>
      <c r="CG234" s="77"/>
      <c r="CH234" s="77"/>
      <c r="CI234" s="77"/>
      <c r="CJ234" s="77"/>
      <c r="CK234" s="77"/>
      <c r="CL234" s="77"/>
      <c r="CM234" s="77"/>
      <c r="CN234" s="77"/>
      <c r="CO234" s="77"/>
      <c r="CP234" s="77"/>
      <c r="CQ234" s="77"/>
      <c r="CR234" s="77"/>
    </row>
    <row r="235" spans="1:14" s="38" customFormat="1" ht="12.75">
      <c r="A235" s="66"/>
      <c r="B235" s="67" t="s">
        <v>359</v>
      </c>
      <c r="C235" s="68" t="s">
        <v>763</v>
      </c>
      <c r="D235" s="69"/>
      <c r="E235" s="69"/>
      <c r="F235" s="70"/>
      <c r="G235" s="70"/>
      <c r="H235" s="71"/>
      <c r="I235" s="77"/>
      <c r="J235" s="329"/>
      <c r="K235" s="330"/>
      <c r="L235" s="334"/>
      <c r="M235" s="332"/>
      <c r="N235" s="332"/>
    </row>
    <row r="236" spans="1:10" s="77" customFormat="1" ht="51.75" thickBot="1">
      <c r="A236" s="15"/>
      <c r="B236" s="97" t="s">
        <v>20</v>
      </c>
      <c r="C236" s="98" t="s">
        <v>764</v>
      </c>
      <c r="D236" s="99">
        <v>1</v>
      </c>
      <c r="E236" s="99" t="s">
        <v>19</v>
      </c>
      <c r="F236" s="341"/>
      <c r="G236" s="341"/>
      <c r="H236" s="100">
        <f>SUM(F236,G236)*D236</f>
        <v>0</v>
      </c>
      <c r="J236" s="92"/>
    </row>
    <row r="237" spans="1:96" s="123" customFormat="1" ht="13.5" thickBot="1">
      <c r="A237" s="18"/>
      <c r="B237" s="124"/>
      <c r="C237" s="125" t="s">
        <v>765</v>
      </c>
      <c r="D237" s="126"/>
      <c r="E237" s="126"/>
      <c r="F237" s="110">
        <f>SUMPRODUCT(F235:F236,D235:D236)</f>
        <v>0</v>
      </c>
      <c r="G237" s="110">
        <f>SUMPRODUCT(G235:G236,D235:D236)</f>
        <v>0</v>
      </c>
      <c r="H237" s="111">
        <f>SUM(H236:H236)</f>
        <v>0</v>
      </c>
      <c r="I237" s="77"/>
      <c r="J237" s="92"/>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c r="BZ237" s="77"/>
      <c r="CA237" s="77"/>
      <c r="CB237" s="77"/>
      <c r="CC237" s="77"/>
      <c r="CD237" s="77"/>
      <c r="CE237" s="77"/>
      <c r="CF237" s="77"/>
      <c r="CG237" s="77"/>
      <c r="CH237" s="77"/>
      <c r="CI237" s="77"/>
      <c r="CJ237" s="77"/>
      <c r="CK237" s="77"/>
      <c r="CL237" s="77"/>
      <c r="CM237" s="77"/>
      <c r="CN237" s="77"/>
      <c r="CO237" s="77"/>
      <c r="CP237" s="77"/>
      <c r="CQ237" s="77"/>
      <c r="CR237" s="77"/>
    </row>
    <row r="238" spans="1:10" s="38" customFormat="1" ht="12.75">
      <c r="A238" s="66"/>
      <c r="B238" s="67" t="s">
        <v>360</v>
      </c>
      <c r="C238" s="68" t="s">
        <v>361</v>
      </c>
      <c r="D238" s="69"/>
      <c r="E238" s="69"/>
      <c r="F238" s="70"/>
      <c r="G238" s="70"/>
      <c r="H238" s="71"/>
      <c r="I238" s="77"/>
      <c r="J238" s="271"/>
    </row>
    <row r="239" spans="1:97" s="19" customFormat="1" ht="12.75">
      <c r="A239" s="12"/>
      <c r="B239" s="79" t="s">
        <v>22</v>
      </c>
      <c r="C239" s="127" t="s">
        <v>362</v>
      </c>
      <c r="D239" s="83">
        <v>14</v>
      </c>
      <c r="E239" s="83" t="s">
        <v>19</v>
      </c>
      <c r="F239" s="337"/>
      <c r="G239" s="337"/>
      <c r="H239" s="76">
        <f>SUM(F239,G239)*D239</f>
        <v>0</v>
      </c>
      <c r="J239" s="273"/>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c r="AN239" s="129"/>
      <c r="AO239" s="129"/>
      <c r="AP239" s="129"/>
      <c r="AQ239" s="129"/>
      <c r="AR239" s="129"/>
      <c r="AS239" s="129"/>
      <c r="AT239" s="129"/>
      <c r="AU239" s="129"/>
      <c r="AV239" s="129"/>
      <c r="AW239" s="129"/>
      <c r="AX239" s="129"/>
      <c r="AY239" s="129"/>
      <c r="AZ239" s="129"/>
      <c r="BA239" s="129"/>
      <c r="BB239" s="129"/>
      <c r="BC239" s="129"/>
      <c r="BD239" s="129"/>
      <c r="BE239" s="129"/>
      <c r="BF239" s="129"/>
      <c r="BG239" s="129"/>
      <c r="BH239" s="129"/>
      <c r="BI239" s="129"/>
      <c r="BJ239" s="129"/>
      <c r="BK239" s="129"/>
      <c r="BL239" s="129"/>
      <c r="BM239" s="129"/>
      <c r="BN239" s="129"/>
      <c r="BO239" s="129"/>
      <c r="BP239" s="129"/>
      <c r="BQ239" s="129"/>
      <c r="BR239" s="129"/>
      <c r="BS239" s="129"/>
      <c r="BT239" s="129"/>
      <c r="BU239" s="129"/>
      <c r="BV239" s="129"/>
      <c r="BW239" s="129"/>
      <c r="BX239" s="129"/>
      <c r="BY239" s="129"/>
      <c r="BZ239" s="129"/>
      <c r="CA239" s="129"/>
      <c r="CB239" s="129"/>
      <c r="CC239" s="129"/>
      <c r="CD239" s="129"/>
      <c r="CE239" s="129"/>
      <c r="CF239" s="129"/>
      <c r="CG239" s="129"/>
      <c r="CH239" s="129"/>
      <c r="CI239" s="129"/>
      <c r="CJ239" s="129"/>
      <c r="CK239" s="129"/>
      <c r="CL239" s="129"/>
      <c r="CM239" s="129"/>
      <c r="CN239" s="129"/>
      <c r="CO239" s="129"/>
      <c r="CP239" s="129"/>
      <c r="CQ239" s="129"/>
      <c r="CR239" s="129"/>
      <c r="CS239" s="129"/>
    </row>
    <row r="240" spans="1:97" s="19" customFormat="1" ht="12.75">
      <c r="A240" s="12"/>
      <c r="B240" s="79" t="s">
        <v>25</v>
      </c>
      <c r="C240" s="127" t="s">
        <v>363</v>
      </c>
      <c r="D240" s="83">
        <v>23</v>
      </c>
      <c r="E240" s="83" t="s">
        <v>19</v>
      </c>
      <c r="F240" s="337"/>
      <c r="G240" s="337"/>
      <c r="H240" s="76">
        <f aca="true" t="shared" si="10" ref="H240:H247">SUM(F240,G240)*D240</f>
        <v>0</v>
      </c>
      <c r="J240" s="273"/>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c r="AN240" s="129"/>
      <c r="AO240" s="129"/>
      <c r="AP240" s="129"/>
      <c r="AQ240" s="129"/>
      <c r="AR240" s="129"/>
      <c r="AS240" s="129"/>
      <c r="AT240" s="129"/>
      <c r="AU240" s="129"/>
      <c r="AV240" s="129"/>
      <c r="AW240" s="129"/>
      <c r="AX240" s="129"/>
      <c r="AY240" s="129"/>
      <c r="AZ240" s="129"/>
      <c r="BA240" s="129"/>
      <c r="BB240" s="129"/>
      <c r="BC240" s="129"/>
      <c r="BD240" s="129"/>
      <c r="BE240" s="129"/>
      <c r="BF240" s="129"/>
      <c r="BG240" s="129"/>
      <c r="BH240" s="129"/>
      <c r="BI240" s="129"/>
      <c r="BJ240" s="129"/>
      <c r="BK240" s="129"/>
      <c r="BL240" s="129"/>
      <c r="BM240" s="129"/>
      <c r="BN240" s="129"/>
      <c r="BO240" s="129"/>
      <c r="BP240" s="129"/>
      <c r="BQ240" s="129"/>
      <c r="BR240" s="129"/>
      <c r="BS240" s="129"/>
      <c r="BT240" s="129"/>
      <c r="BU240" s="129"/>
      <c r="BV240" s="129"/>
      <c r="BW240" s="129"/>
      <c r="BX240" s="129"/>
      <c r="BY240" s="129"/>
      <c r="BZ240" s="129"/>
      <c r="CA240" s="129"/>
      <c r="CB240" s="129"/>
      <c r="CC240" s="129"/>
      <c r="CD240" s="129"/>
      <c r="CE240" s="129"/>
      <c r="CF240" s="129"/>
      <c r="CG240" s="129"/>
      <c r="CH240" s="129"/>
      <c r="CI240" s="129"/>
      <c r="CJ240" s="129"/>
      <c r="CK240" s="129"/>
      <c r="CL240" s="129"/>
      <c r="CM240" s="129"/>
      <c r="CN240" s="129"/>
      <c r="CO240" s="129"/>
      <c r="CP240" s="129"/>
      <c r="CQ240" s="129"/>
      <c r="CR240" s="129"/>
      <c r="CS240" s="129"/>
    </row>
    <row r="241" spans="1:97" s="19" customFormat="1" ht="12.75">
      <c r="A241" s="12"/>
      <c r="B241" s="79" t="s">
        <v>27</v>
      </c>
      <c r="C241" s="127" t="s">
        <v>364</v>
      </c>
      <c r="D241" s="83">
        <v>15</v>
      </c>
      <c r="E241" s="83" t="s">
        <v>19</v>
      </c>
      <c r="F241" s="337"/>
      <c r="G241" s="337"/>
      <c r="H241" s="76">
        <f t="shared" si="10"/>
        <v>0</v>
      </c>
      <c r="J241" s="273"/>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c r="AP241" s="129"/>
      <c r="AQ241" s="129"/>
      <c r="AR241" s="129"/>
      <c r="AS241" s="129"/>
      <c r="AT241" s="129"/>
      <c r="AU241" s="129"/>
      <c r="AV241" s="129"/>
      <c r="AW241" s="129"/>
      <c r="AX241" s="129"/>
      <c r="AY241" s="129"/>
      <c r="AZ241" s="129"/>
      <c r="BA241" s="129"/>
      <c r="BB241" s="129"/>
      <c r="BC241" s="129"/>
      <c r="BD241" s="129"/>
      <c r="BE241" s="129"/>
      <c r="BF241" s="129"/>
      <c r="BG241" s="129"/>
      <c r="BH241" s="129"/>
      <c r="BI241" s="129"/>
      <c r="BJ241" s="129"/>
      <c r="BK241" s="129"/>
      <c r="BL241" s="129"/>
      <c r="BM241" s="129"/>
      <c r="BN241" s="129"/>
      <c r="BO241" s="129"/>
      <c r="BP241" s="129"/>
      <c r="BQ241" s="129"/>
      <c r="BR241" s="129"/>
      <c r="BS241" s="129"/>
      <c r="BT241" s="129"/>
      <c r="BU241" s="129"/>
      <c r="BV241" s="129"/>
      <c r="BW241" s="129"/>
      <c r="BX241" s="129"/>
      <c r="BY241" s="129"/>
      <c r="BZ241" s="129"/>
      <c r="CA241" s="129"/>
      <c r="CB241" s="129"/>
      <c r="CC241" s="129"/>
      <c r="CD241" s="129"/>
      <c r="CE241" s="129"/>
      <c r="CF241" s="129"/>
      <c r="CG241" s="129"/>
      <c r="CH241" s="129"/>
      <c r="CI241" s="129"/>
      <c r="CJ241" s="129"/>
      <c r="CK241" s="129"/>
      <c r="CL241" s="129"/>
      <c r="CM241" s="129"/>
      <c r="CN241" s="129"/>
      <c r="CO241" s="129"/>
      <c r="CP241" s="129"/>
      <c r="CQ241" s="129"/>
      <c r="CR241" s="129"/>
      <c r="CS241" s="129"/>
    </row>
    <row r="242" spans="1:97" s="19" customFormat="1" ht="12.75">
      <c r="A242" s="12"/>
      <c r="B242" s="79" t="s">
        <v>29</v>
      </c>
      <c r="C242" s="127" t="s">
        <v>365</v>
      </c>
      <c r="D242" s="83">
        <v>12</v>
      </c>
      <c r="E242" s="83" t="s">
        <v>19</v>
      </c>
      <c r="F242" s="337"/>
      <c r="G242" s="337"/>
      <c r="H242" s="76">
        <f t="shared" si="10"/>
        <v>0</v>
      </c>
      <c r="J242" s="273"/>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129"/>
      <c r="AO242" s="129"/>
      <c r="AP242" s="129"/>
      <c r="AQ242" s="129"/>
      <c r="AR242" s="129"/>
      <c r="AS242" s="129"/>
      <c r="AT242" s="129"/>
      <c r="AU242" s="129"/>
      <c r="AV242" s="129"/>
      <c r="AW242" s="129"/>
      <c r="AX242" s="129"/>
      <c r="AY242" s="129"/>
      <c r="AZ242" s="129"/>
      <c r="BA242" s="129"/>
      <c r="BB242" s="129"/>
      <c r="BC242" s="129"/>
      <c r="BD242" s="129"/>
      <c r="BE242" s="129"/>
      <c r="BF242" s="129"/>
      <c r="BG242" s="129"/>
      <c r="BH242" s="129"/>
      <c r="BI242" s="129"/>
      <c r="BJ242" s="129"/>
      <c r="BK242" s="129"/>
      <c r="BL242" s="129"/>
      <c r="BM242" s="129"/>
      <c r="BN242" s="129"/>
      <c r="BO242" s="129"/>
      <c r="BP242" s="129"/>
      <c r="BQ242" s="129"/>
      <c r="BR242" s="129"/>
      <c r="BS242" s="129"/>
      <c r="BT242" s="129"/>
      <c r="BU242" s="129"/>
      <c r="BV242" s="129"/>
      <c r="BW242" s="129"/>
      <c r="BX242" s="129"/>
      <c r="BY242" s="129"/>
      <c r="BZ242" s="129"/>
      <c r="CA242" s="129"/>
      <c r="CB242" s="129"/>
      <c r="CC242" s="129"/>
      <c r="CD242" s="129"/>
      <c r="CE242" s="129"/>
      <c r="CF242" s="129"/>
      <c r="CG242" s="129"/>
      <c r="CH242" s="129"/>
      <c r="CI242" s="129"/>
      <c r="CJ242" s="129"/>
      <c r="CK242" s="129"/>
      <c r="CL242" s="129"/>
      <c r="CM242" s="129"/>
      <c r="CN242" s="129"/>
      <c r="CO242" s="129"/>
      <c r="CP242" s="129"/>
      <c r="CQ242" s="129"/>
      <c r="CR242" s="129"/>
      <c r="CS242" s="129"/>
    </row>
    <row r="243" spans="1:97" s="19" customFormat="1" ht="12.75">
      <c r="A243" s="12"/>
      <c r="B243" s="79" t="s">
        <v>30</v>
      </c>
      <c r="C243" s="127" t="s">
        <v>366</v>
      </c>
      <c r="D243" s="83">
        <v>7</v>
      </c>
      <c r="E243" s="83" t="s">
        <v>19</v>
      </c>
      <c r="F243" s="337"/>
      <c r="G243" s="337"/>
      <c r="H243" s="76">
        <f t="shared" si="10"/>
        <v>0</v>
      </c>
      <c r="J243" s="273"/>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c r="AP243" s="129"/>
      <c r="AQ243" s="129"/>
      <c r="AR243" s="129"/>
      <c r="AS243" s="129"/>
      <c r="AT243" s="129"/>
      <c r="AU243" s="129"/>
      <c r="AV243" s="129"/>
      <c r="AW243" s="129"/>
      <c r="AX243" s="129"/>
      <c r="AY243" s="129"/>
      <c r="AZ243" s="129"/>
      <c r="BA243" s="129"/>
      <c r="BB243" s="129"/>
      <c r="BC243" s="129"/>
      <c r="BD243" s="129"/>
      <c r="BE243" s="129"/>
      <c r="BF243" s="129"/>
      <c r="BG243" s="129"/>
      <c r="BH243" s="129"/>
      <c r="BI243" s="129"/>
      <c r="BJ243" s="129"/>
      <c r="BK243" s="129"/>
      <c r="BL243" s="129"/>
      <c r="BM243" s="129"/>
      <c r="BN243" s="129"/>
      <c r="BO243" s="129"/>
      <c r="BP243" s="129"/>
      <c r="BQ243" s="129"/>
      <c r="BR243" s="129"/>
      <c r="BS243" s="129"/>
      <c r="BT243" s="129"/>
      <c r="BU243" s="129"/>
      <c r="BV243" s="129"/>
      <c r="BW243" s="129"/>
      <c r="BX243" s="129"/>
      <c r="BY243" s="129"/>
      <c r="BZ243" s="129"/>
      <c r="CA243" s="129"/>
      <c r="CB243" s="129"/>
      <c r="CC243" s="129"/>
      <c r="CD243" s="129"/>
      <c r="CE243" s="129"/>
      <c r="CF243" s="129"/>
      <c r="CG243" s="129"/>
      <c r="CH243" s="129"/>
      <c r="CI243" s="129"/>
      <c r="CJ243" s="129"/>
      <c r="CK243" s="129"/>
      <c r="CL243" s="129"/>
      <c r="CM243" s="129"/>
      <c r="CN243" s="129"/>
      <c r="CO243" s="129"/>
      <c r="CP243" s="129"/>
      <c r="CQ243" s="129"/>
      <c r="CR243" s="129"/>
      <c r="CS243" s="129"/>
    </row>
    <row r="244" spans="1:97" s="19" customFormat="1" ht="12.75">
      <c r="A244" s="12"/>
      <c r="B244" s="79" t="s">
        <v>31</v>
      </c>
      <c r="C244" s="127" t="s">
        <v>367</v>
      </c>
      <c r="D244" s="83">
        <v>5</v>
      </c>
      <c r="E244" s="83" t="s">
        <v>19</v>
      </c>
      <c r="F244" s="337"/>
      <c r="G244" s="337"/>
      <c r="H244" s="76">
        <f t="shared" si="10"/>
        <v>0</v>
      </c>
      <c r="J244" s="273"/>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29"/>
      <c r="AL244" s="129"/>
      <c r="AM244" s="129"/>
      <c r="AN244" s="129"/>
      <c r="AO244" s="129"/>
      <c r="AP244" s="129"/>
      <c r="AQ244" s="129"/>
      <c r="AR244" s="129"/>
      <c r="AS244" s="129"/>
      <c r="AT244" s="129"/>
      <c r="AU244" s="129"/>
      <c r="AV244" s="129"/>
      <c r="AW244" s="129"/>
      <c r="AX244" s="129"/>
      <c r="AY244" s="129"/>
      <c r="AZ244" s="129"/>
      <c r="BA244" s="129"/>
      <c r="BB244" s="129"/>
      <c r="BC244" s="129"/>
      <c r="BD244" s="129"/>
      <c r="BE244" s="129"/>
      <c r="BF244" s="129"/>
      <c r="BG244" s="129"/>
      <c r="BH244" s="129"/>
      <c r="BI244" s="129"/>
      <c r="BJ244" s="129"/>
      <c r="BK244" s="129"/>
      <c r="BL244" s="129"/>
      <c r="BM244" s="129"/>
      <c r="BN244" s="129"/>
      <c r="BO244" s="129"/>
      <c r="BP244" s="129"/>
      <c r="BQ244" s="129"/>
      <c r="BR244" s="129"/>
      <c r="BS244" s="129"/>
      <c r="BT244" s="129"/>
      <c r="BU244" s="129"/>
      <c r="BV244" s="129"/>
      <c r="BW244" s="129"/>
      <c r="BX244" s="129"/>
      <c r="BY244" s="129"/>
      <c r="BZ244" s="129"/>
      <c r="CA244" s="129"/>
      <c r="CB244" s="129"/>
      <c r="CC244" s="129"/>
      <c r="CD244" s="129"/>
      <c r="CE244" s="129"/>
      <c r="CF244" s="129"/>
      <c r="CG244" s="129"/>
      <c r="CH244" s="129"/>
      <c r="CI244" s="129"/>
      <c r="CJ244" s="129"/>
      <c r="CK244" s="129"/>
      <c r="CL244" s="129"/>
      <c r="CM244" s="129"/>
      <c r="CN244" s="129"/>
      <c r="CO244" s="129"/>
      <c r="CP244" s="129"/>
      <c r="CQ244" s="129"/>
      <c r="CR244" s="129"/>
      <c r="CS244" s="129"/>
    </row>
    <row r="245" spans="1:97" s="19" customFormat="1" ht="39" customHeight="1">
      <c r="A245" s="12"/>
      <c r="B245" s="79" t="s">
        <v>33</v>
      </c>
      <c r="C245" s="127" t="s">
        <v>766</v>
      </c>
      <c r="D245" s="83">
        <v>1</v>
      </c>
      <c r="E245" s="83" t="s">
        <v>19</v>
      </c>
      <c r="F245" s="337"/>
      <c r="G245" s="337"/>
      <c r="H245" s="76">
        <f t="shared" si="10"/>
        <v>0</v>
      </c>
      <c r="J245" s="273"/>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129"/>
      <c r="AM245" s="129"/>
      <c r="AN245" s="129"/>
      <c r="AO245" s="129"/>
      <c r="AP245" s="129"/>
      <c r="AQ245" s="129"/>
      <c r="AR245" s="129"/>
      <c r="AS245" s="129"/>
      <c r="AT245" s="129"/>
      <c r="AU245" s="129"/>
      <c r="AV245" s="129"/>
      <c r="AW245" s="129"/>
      <c r="AX245" s="129"/>
      <c r="AY245" s="129"/>
      <c r="AZ245" s="129"/>
      <c r="BA245" s="129"/>
      <c r="BB245" s="129"/>
      <c r="BC245" s="129"/>
      <c r="BD245" s="129"/>
      <c r="BE245" s="129"/>
      <c r="BF245" s="129"/>
      <c r="BG245" s="129"/>
      <c r="BH245" s="129"/>
      <c r="BI245" s="129"/>
      <c r="BJ245" s="129"/>
      <c r="BK245" s="129"/>
      <c r="BL245" s="129"/>
      <c r="BM245" s="129"/>
      <c r="BN245" s="129"/>
      <c r="BO245" s="129"/>
      <c r="BP245" s="129"/>
      <c r="BQ245" s="129"/>
      <c r="BR245" s="129"/>
      <c r="BS245" s="129"/>
      <c r="BT245" s="129"/>
      <c r="BU245" s="129"/>
      <c r="BV245" s="129"/>
      <c r="BW245" s="129"/>
      <c r="BX245" s="129"/>
      <c r="BY245" s="129"/>
      <c r="BZ245" s="129"/>
      <c r="CA245" s="129"/>
      <c r="CB245" s="129"/>
      <c r="CC245" s="129"/>
      <c r="CD245" s="129"/>
      <c r="CE245" s="129"/>
      <c r="CF245" s="129"/>
      <c r="CG245" s="129"/>
      <c r="CH245" s="129"/>
      <c r="CI245" s="129"/>
      <c r="CJ245" s="129"/>
      <c r="CK245" s="129"/>
      <c r="CL245" s="129"/>
      <c r="CM245" s="129"/>
      <c r="CN245" s="129"/>
      <c r="CO245" s="129"/>
      <c r="CP245" s="129"/>
      <c r="CQ245" s="129"/>
      <c r="CR245" s="129"/>
      <c r="CS245" s="129"/>
    </row>
    <row r="246" spans="1:97" s="19" customFormat="1" ht="51">
      <c r="A246" s="12"/>
      <c r="B246" s="79" t="s">
        <v>34</v>
      </c>
      <c r="C246" s="127" t="s">
        <v>368</v>
      </c>
      <c r="D246" s="83">
        <v>1</v>
      </c>
      <c r="E246" s="83" t="s">
        <v>19</v>
      </c>
      <c r="F246" s="337"/>
      <c r="G246" s="337"/>
      <c r="H246" s="76">
        <f t="shared" si="10"/>
        <v>0</v>
      </c>
      <c r="J246" s="273"/>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c r="AP246" s="129"/>
      <c r="AQ246" s="129"/>
      <c r="AR246" s="129"/>
      <c r="AS246" s="129"/>
      <c r="AT246" s="129"/>
      <c r="AU246" s="129"/>
      <c r="AV246" s="129"/>
      <c r="AW246" s="129"/>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c r="CB246" s="129"/>
      <c r="CC246" s="129"/>
      <c r="CD246" s="129"/>
      <c r="CE246" s="129"/>
      <c r="CF246" s="129"/>
      <c r="CG246" s="129"/>
      <c r="CH246" s="129"/>
      <c r="CI246" s="129"/>
      <c r="CJ246" s="129"/>
      <c r="CK246" s="129"/>
      <c r="CL246" s="129"/>
      <c r="CM246" s="129"/>
      <c r="CN246" s="129"/>
      <c r="CO246" s="129"/>
      <c r="CP246" s="129"/>
      <c r="CQ246" s="129"/>
      <c r="CR246" s="129"/>
      <c r="CS246" s="129"/>
    </row>
    <row r="247" spans="1:90" s="19" customFormat="1" ht="26.25" thickBot="1">
      <c r="A247" s="15"/>
      <c r="B247" s="97" t="s">
        <v>36</v>
      </c>
      <c r="C247" s="267" t="s">
        <v>767</v>
      </c>
      <c r="D247" s="130">
        <v>1</v>
      </c>
      <c r="E247" s="130" t="s">
        <v>19</v>
      </c>
      <c r="F247" s="344"/>
      <c r="G247" s="344"/>
      <c r="H247" s="100">
        <f t="shared" si="10"/>
        <v>0</v>
      </c>
      <c r="I247" s="307"/>
      <c r="J247" s="273"/>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29"/>
      <c r="AY247" s="129"/>
      <c r="AZ247" s="129"/>
      <c r="BA247" s="129"/>
      <c r="BB247" s="129"/>
      <c r="BC247" s="129"/>
      <c r="BD247" s="129"/>
      <c r="BE247" s="129"/>
      <c r="BF247" s="129"/>
      <c r="BG247" s="129"/>
      <c r="BH247" s="129"/>
      <c r="BI247" s="129"/>
      <c r="BJ247" s="129"/>
      <c r="BK247" s="129"/>
      <c r="BL247" s="129"/>
      <c r="BM247" s="129"/>
      <c r="BN247" s="129"/>
      <c r="BO247" s="129"/>
      <c r="BP247" s="129"/>
      <c r="BQ247" s="129"/>
      <c r="BR247" s="129"/>
      <c r="BS247" s="129"/>
      <c r="BT247" s="129"/>
      <c r="BU247" s="129"/>
      <c r="BV247" s="129"/>
      <c r="BW247" s="129"/>
      <c r="BX247" s="129"/>
      <c r="BY247" s="129"/>
      <c r="BZ247" s="129"/>
      <c r="CA247" s="129"/>
      <c r="CB247" s="129"/>
      <c r="CC247" s="129"/>
      <c r="CD247" s="129"/>
      <c r="CE247" s="129"/>
      <c r="CF247" s="129"/>
      <c r="CG247" s="129"/>
      <c r="CH247" s="129"/>
      <c r="CI247" s="129"/>
      <c r="CJ247" s="129"/>
      <c r="CK247" s="129"/>
      <c r="CL247" s="129"/>
    </row>
    <row r="248" spans="1:96" s="123" customFormat="1" ht="13.5" thickBot="1">
      <c r="A248" s="18"/>
      <c r="B248" s="124"/>
      <c r="C248" s="125" t="s">
        <v>369</v>
      </c>
      <c r="D248" s="126"/>
      <c r="E248" s="126"/>
      <c r="F248" s="110">
        <f>SUMPRODUCT(F239:F247,D239:D247)</f>
        <v>0</v>
      </c>
      <c r="G248" s="110">
        <f>SUMPRODUCT(G239:G247,D239:D247)</f>
        <v>0</v>
      </c>
      <c r="H248" s="354">
        <f>SUM(H239:H247)</f>
        <v>0</v>
      </c>
      <c r="I248" s="77"/>
      <c r="J248" s="92"/>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c r="AY248" s="77"/>
      <c r="AZ248" s="77"/>
      <c r="BA248" s="77"/>
      <c r="BB248" s="77"/>
      <c r="BC248" s="77"/>
      <c r="BD248" s="77"/>
      <c r="BE248" s="77"/>
      <c r="BF248" s="77"/>
      <c r="BG248" s="77"/>
      <c r="BH248" s="77"/>
      <c r="BI248" s="77"/>
      <c r="BJ248" s="77"/>
      <c r="BK248" s="77"/>
      <c r="BL248" s="77"/>
      <c r="BM248" s="77"/>
      <c r="BN248" s="77"/>
      <c r="BO248" s="77"/>
      <c r="BP248" s="77"/>
      <c r="BQ248" s="77"/>
      <c r="BR248" s="77"/>
      <c r="BS248" s="77"/>
      <c r="BT248" s="77"/>
      <c r="BU248" s="77"/>
      <c r="BV248" s="77"/>
      <c r="BW248" s="77"/>
      <c r="BX248" s="77"/>
      <c r="BY248" s="77"/>
      <c r="BZ248" s="77"/>
      <c r="CA248" s="77"/>
      <c r="CB248" s="77"/>
      <c r="CC248" s="77"/>
      <c r="CD248" s="77"/>
      <c r="CE248" s="77"/>
      <c r="CF248" s="77"/>
      <c r="CG248" s="77"/>
      <c r="CH248" s="77"/>
      <c r="CI248" s="77"/>
      <c r="CJ248" s="77"/>
      <c r="CK248" s="77"/>
      <c r="CL248" s="77"/>
      <c r="CM248" s="77"/>
      <c r="CN248" s="77"/>
      <c r="CO248" s="77"/>
      <c r="CP248" s="77"/>
      <c r="CQ248" s="77"/>
      <c r="CR248" s="77"/>
    </row>
    <row r="249" spans="1:10" s="20" customFormat="1" ht="16.5" thickBot="1">
      <c r="A249" s="373"/>
      <c r="B249" s="374"/>
      <c r="C249" s="375" t="s">
        <v>370</v>
      </c>
      <c r="D249" s="376"/>
      <c r="E249" s="376"/>
      <c r="F249" s="371">
        <f>SUMPRODUCT(D12:D247,F12:F247)</f>
        <v>0</v>
      </c>
      <c r="G249" s="371">
        <f>SUMPRODUCT(D12:D247,G12:G247)</f>
        <v>0</v>
      </c>
      <c r="H249" s="131">
        <f>H248+H237+H234+H229+H215+H176+H153</f>
        <v>0</v>
      </c>
      <c r="J249" s="274"/>
    </row>
    <row r="250" spans="1:10" s="38" customFormat="1" ht="12.75">
      <c r="A250" s="132"/>
      <c r="B250" s="133" t="s">
        <v>371</v>
      </c>
      <c r="C250" s="134" t="s">
        <v>372</v>
      </c>
      <c r="D250" s="135"/>
      <c r="E250" s="135"/>
      <c r="F250" s="136"/>
      <c r="G250" s="136"/>
      <c r="H250" s="137"/>
      <c r="I250" s="77"/>
      <c r="J250" s="271"/>
    </row>
    <row r="251" spans="1:10" s="22" customFormat="1" ht="12.75" customHeight="1">
      <c r="A251" s="138"/>
      <c r="B251" s="139">
        <v>1</v>
      </c>
      <c r="C251" s="140" t="s">
        <v>373</v>
      </c>
      <c r="D251" s="141"/>
      <c r="E251" s="142"/>
      <c r="F251" s="143"/>
      <c r="G251" s="143"/>
      <c r="H251" s="144"/>
      <c r="I251" s="21"/>
      <c r="J251" s="275"/>
    </row>
    <row r="252" spans="1:10" s="22" customFormat="1" ht="25.5">
      <c r="A252" s="145"/>
      <c r="B252" s="146" t="s">
        <v>22</v>
      </c>
      <c r="C252" s="147" t="s">
        <v>374</v>
      </c>
      <c r="D252" s="148">
        <v>2</v>
      </c>
      <c r="E252" s="149" t="s">
        <v>19</v>
      </c>
      <c r="F252" s="345"/>
      <c r="G252" s="346"/>
      <c r="H252" s="76">
        <f aca="true" t="shared" si="11" ref="H252:H294">SUM(F252,G252)*D252</f>
        <v>0</v>
      </c>
      <c r="I252" s="21"/>
      <c r="J252" s="271"/>
    </row>
    <row r="253" spans="1:10" s="22" customFormat="1" ht="25.5">
      <c r="A253" s="145"/>
      <c r="B253" s="146" t="s">
        <v>25</v>
      </c>
      <c r="C253" s="147" t="s">
        <v>375</v>
      </c>
      <c r="D253" s="148">
        <v>1</v>
      </c>
      <c r="E253" s="149" t="s">
        <v>19</v>
      </c>
      <c r="F253" s="345"/>
      <c r="G253" s="346"/>
      <c r="H253" s="76">
        <f t="shared" si="11"/>
        <v>0</v>
      </c>
      <c r="I253" s="21"/>
      <c r="J253" s="271"/>
    </row>
    <row r="254" spans="1:10" s="22" customFormat="1" ht="25.5">
      <c r="A254" s="145"/>
      <c r="B254" s="146" t="s">
        <v>27</v>
      </c>
      <c r="C254" s="147" t="s">
        <v>376</v>
      </c>
      <c r="D254" s="148">
        <v>1</v>
      </c>
      <c r="E254" s="149" t="s">
        <v>19</v>
      </c>
      <c r="F254" s="345"/>
      <c r="G254" s="346"/>
      <c r="H254" s="76">
        <f t="shared" si="11"/>
        <v>0</v>
      </c>
      <c r="I254" s="21"/>
      <c r="J254" s="271"/>
    </row>
    <row r="255" spans="1:10" s="22" customFormat="1" ht="25.5">
      <c r="A255" s="145"/>
      <c r="B255" s="146" t="s">
        <v>29</v>
      </c>
      <c r="C255" s="147" t="s">
        <v>377</v>
      </c>
      <c r="D255" s="148">
        <v>1</v>
      </c>
      <c r="E255" s="149" t="s">
        <v>19</v>
      </c>
      <c r="F255" s="345"/>
      <c r="G255" s="346"/>
      <c r="H255" s="76">
        <f t="shared" si="11"/>
        <v>0</v>
      </c>
      <c r="I255" s="21"/>
      <c r="J255" s="271"/>
    </row>
    <row r="256" spans="1:10" s="22" customFormat="1" ht="16.5" customHeight="1">
      <c r="A256" s="145"/>
      <c r="B256" s="146" t="s">
        <v>30</v>
      </c>
      <c r="C256" s="147" t="s">
        <v>884</v>
      </c>
      <c r="D256" s="148">
        <v>3</v>
      </c>
      <c r="E256" s="149" t="s">
        <v>19</v>
      </c>
      <c r="F256" s="345"/>
      <c r="G256" s="346"/>
      <c r="H256" s="76">
        <f t="shared" si="11"/>
        <v>0</v>
      </c>
      <c r="I256" s="21"/>
      <c r="J256" s="275"/>
    </row>
    <row r="257" spans="1:256" s="22" customFormat="1" ht="12.75">
      <c r="A257" s="145"/>
      <c r="B257" s="146" t="s">
        <v>31</v>
      </c>
      <c r="C257" s="147" t="s">
        <v>378</v>
      </c>
      <c r="D257" s="148">
        <v>1</v>
      </c>
      <c r="E257" s="149" t="s">
        <v>19</v>
      </c>
      <c r="F257" s="345"/>
      <c r="G257" s="346"/>
      <c r="H257" s="76">
        <f t="shared" si="11"/>
        <v>0</v>
      </c>
      <c r="I257" s="21"/>
      <c r="J257" s="275"/>
      <c r="P257" s="23"/>
      <c r="Q257" s="21"/>
      <c r="X257" s="23"/>
      <c r="Y257" s="21"/>
      <c r="AF257" s="23"/>
      <c r="AG257" s="21"/>
      <c r="AN257" s="23"/>
      <c r="AO257" s="21"/>
      <c r="AV257" s="23"/>
      <c r="AW257" s="21"/>
      <c r="BD257" s="23"/>
      <c r="BE257" s="21"/>
      <c r="BL257" s="23"/>
      <c r="BM257" s="21"/>
      <c r="BT257" s="23"/>
      <c r="BU257" s="21"/>
      <c r="CB257" s="23"/>
      <c r="CC257" s="21"/>
      <c r="CJ257" s="23"/>
      <c r="CK257" s="21"/>
      <c r="CR257" s="23"/>
      <c r="CS257" s="21"/>
      <c r="CZ257" s="23"/>
      <c r="DA257" s="21"/>
      <c r="DH257" s="23"/>
      <c r="DI257" s="21"/>
      <c r="DP257" s="23"/>
      <c r="DQ257" s="21"/>
      <c r="DX257" s="23"/>
      <c r="DY257" s="21"/>
      <c r="EF257" s="23"/>
      <c r="EG257" s="21"/>
      <c r="EN257" s="23"/>
      <c r="EO257" s="21"/>
      <c r="EV257" s="23"/>
      <c r="EW257" s="21"/>
      <c r="FD257" s="23"/>
      <c r="FE257" s="21"/>
      <c r="FL257" s="23"/>
      <c r="FM257" s="21"/>
      <c r="FT257" s="23"/>
      <c r="FU257" s="21"/>
      <c r="GB257" s="23"/>
      <c r="GC257" s="21"/>
      <c r="GJ257" s="23"/>
      <c r="GK257" s="21"/>
      <c r="GR257" s="23"/>
      <c r="GS257" s="21"/>
      <c r="GZ257" s="23"/>
      <c r="HA257" s="21"/>
      <c r="HH257" s="23"/>
      <c r="HI257" s="21"/>
      <c r="HP257" s="23"/>
      <c r="HQ257" s="21"/>
      <c r="HX257" s="23"/>
      <c r="HY257" s="21"/>
      <c r="IF257" s="23"/>
      <c r="IG257" s="21"/>
      <c r="IN257" s="23"/>
      <c r="IO257" s="21"/>
      <c r="IV257" s="23"/>
    </row>
    <row r="258" spans="1:256" s="22" customFormat="1" ht="25.5">
      <c r="A258" s="145"/>
      <c r="B258" s="146" t="s">
        <v>33</v>
      </c>
      <c r="C258" s="147" t="s">
        <v>379</v>
      </c>
      <c r="D258" s="148">
        <v>1</v>
      </c>
      <c r="E258" s="149" t="s">
        <v>19</v>
      </c>
      <c r="F258" s="345"/>
      <c r="G258" s="346"/>
      <c r="H258" s="76">
        <f t="shared" si="11"/>
        <v>0</v>
      </c>
      <c r="I258" s="21"/>
      <c r="J258" s="275"/>
      <c r="P258" s="23"/>
      <c r="Q258" s="21"/>
      <c r="X258" s="23"/>
      <c r="Y258" s="21"/>
      <c r="AF258" s="23"/>
      <c r="AG258" s="21"/>
      <c r="AN258" s="23"/>
      <c r="AO258" s="21"/>
      <c r="AV258" s="23"/>
      <c r="AW258" s="21"/>
      <c r="BD258" s="23"/>
      <c r="BE258" s="21"/>
      <c r="BL258" s="23"/>
      <c r="BM258" s="21"/>
      <c r="BT258" s="23"/>
      <c r="BU258" s="21"/>
      <c r="CB258" s="23"/>
      <c r="CC258" s="21"/>
      <c r="CJ258" s="23"/>
      <c r="CK258" s="21"/>
      <c r="CR258" s="23"/>
      <c r="CS258" s="21"/>
      <c r="CZ258" s="23"/>
      <c r="DA258" s="21"/>
      <c r="DH258" s="23"/>
      <c r="DI258" s="21"/>
      <c r="DP258" s="23"/>
      <c r="DQ258" s="21"/>
      <c r="DX258" s="23"/>
      <c r="DY258" s="21"/>
      <c r="EF258" s="23"/>
      <c r="EG258" s="21"/>
      <c r="EN258" s="23"/>
      <c r="EO258" s="21"/>
      <c r="EV258" s="23"/>
      <c r="EW258" s="21"/>
      <c r="FD258" s="23"/>
      <c r="FE258" s="21"/>
      <c r="FL258" s="23"/>
      <c r="FM258" s="21"/>
      <c r="FT258" s="23"/>
      <c r="FU258" s="21"/>
      <c r="GB258" s="23"/>
      <c r="GC258" s="21"/>
      <c r="GJ258" s="23"/>
      <c r="GK258" s="21"/>
      <c r="GR258" s="23"/>
      <c r="GS258" s="21"/>
      <c r="GZ258" s="23"/>
      <c r="HA258" s="21"/>
      <c r="HH258" s="23"/>
      <c r="HI258" s="21"/>
      <c r="HP258" s="23"/>
      <c r="HQ258" s="21"/>
      <c r="HX258" s="23"/>
      <c r="HY258" s="21"/>
      <c r="IF258" s="23"/>
      <c r="IG258" s="21"/>
      <c r="IN258" s="23"/>
      <c r="IO258" s="21"/>
      <c r="IV258" s="23"/>
    </row>
    <row r="259" spans="1:256" s="22" customFormat="1" ht="12.75">
      <c r="A259" s="145"/>
      <c r="B259" s="146" t="s">
        <v>34</v>
      </c>
      <c r="C259" s="147" t="s">
        <v>380</v>
      </c>
      <c r="D259" s="148">
        <v>1</v>
      </c>
      <c r="E259" s="149" t="s">
        <v>19</v>
      </c>
      <c r="F259" s="345"/>
      <c r="G259" s="346"/>
      <c r="H259" s="76">
        <f t="shared" si="11"/>
        <v>0</v>
      </c>
      <c r="I259" s="21"/>
      <c r="J259" s="275"/>
      <c r="P259" s="23"/>
      <c r="Q259" s="21"/>
      <c r="X259" s="23"/>
      <c r="Y259" s="21"/>
      <c r="AF259" s="23"/>
      <c r="AG259" s="21"/>
      <c r="AN259" s="23"/>
      <c r="AO259" s="21"/>
      <c r="AV259" s="23"/>
      <c r="AW259" s="21"/>
      <c r="BD259" s="23"/>
      <c r="BE259" s="21"/>
      <c r="BL259" s="23"/>
      <c r="BM259" s="21"/>
      <c r="BT259" s="23"/>
      <c r="BU259" s="21"/>
      <c r="CB259" s="23"/>
      <c r="CC259" s="21"/>
      <c r="CJ259" s="23"/>
      <c r="CK259" s="21"/>
      <c r="CR259" s="23"/>
      <c r="CS259" s="21"/>
      <c r="CZ259" s="23"/>
      <c r="DA259" s="21"/>
      <c r="DH259" s="23"/>
      <c r="DI259" s="21"/>
      <c r="DP259" s="23"/>
      <c r="DQ259" s="21"/>
      <c r="DX259" s="23"/>
      <c r="DY259" s="21"/>
      <c r="EF259" s="23"/>
      <c r="EG259" s="21"/>
      <c r="EN259" s="23"/>
      <c r="EO259" s="21"/>
      <c r="EV259" s="23"/>
      <c r="EW259" s="21"/>
      <c r="FD259" s="23"/>
      <c r="FE259" s="21"/>
      <c r="FL259" s="23"/>
      <c r="FM259" s="21"/>
      <c r="FT259" s="23"/>
      <c r="FU259" s="21"/>
      <c r="GB259" s="23"/>
      <c r="GC259" s="21"/>
      <c r="GJ259" s="23"/>
      <c r="GK259" s="21"/>
      <c r="GR259" s="23"/>
      <c r="GS259" s="21"/>
      <c r="GZ259" s="23"/>
      <c r="HA259" s="21"/>
      <c r="HH259" s="23"/>
      <c r="HI259" s="21"/>
      <c r="HP259" s="23"/>
      <c r="HQ259" s="21"/>
      <c r="HX259" s="23"/>
      <c r="HY259" s="21"/>
      <c r="IF259" s="23"/>
      <c r="IG259" s="21"/>
      <c r="IN259" s="23"/>
      <c r="IO259" s="21"/>
      <c r="IV259" s="23"/>
    </row>
    <row r="260" spans="1:256" s="151" customFormat="1" ht="12.75">
      <c r="A260" s="145"/>
      <c r="B260" s="146" t="s">
        <v>36</v>
      </c>
      <c r="C260" s="147" t="s">
        <v>381</v>
      </c>
      <c r="D260" s="148">
        <v>3</v>
      </c>
      <c r="E260" s="149" t="s">
        <v>141</v>
      </c>
      <c r="F260" s="345"/>
      <c r="G260" s="346"/>
      <c r="H260" s="76">
        <f t="shared" si="11"/>
        <v>0</v>
      </c>
      <c r="J260" s="276"/>
      <c r="K260" s="153"/>
      <c r="L260" s="154"/>
      <c r="M260" s="155"/>
      <c r="N260" s="156"/>
      <c r="O260" s="156"/>
      <c r="P260" s="157"/>
      <c r="R260" s="152"/>
      <c r="S260" s="153"/>
      <c r="T260" s="154"/>
      <c r="U260" s="155"/>
      <c r="V260" s="156"/>
      <c r="W260" s="156"/>
      <c r="X260" s="157"/>
      <c r="Z260" s="152"/>
      <c r="AA260" s="153"/>
      <c r="AB260" s="154"/>
      <c r="AC260" s="155"/>
      <c r="AD260" s="156"/>
      <c r="AE260" s="156"/>
      <c r="AF260" s="157"/>
      <c r="AH260" s="152"/>
      <c r="AI260" s="153"/>
      <c r="AJ260" s="154"/>
      <c r="AK260" s="155"/>
      <c r="AL260" s="156"/>
      <c r="AM260" s="156"/>
      <c r="AN260" s="157"/>
      <c r="AP260" s="152"/>
      <c r="AQ260" s="153"/>
      <c r="AR260" s="154"/>
      <c r="AS260" s="155"/>
      <c r="AT260" s="156"/>
      <c r="AU260" s="156"/>
      <c r="AV260" s="157"/>
      <c r="AX260" s="152"/>
      <c r="AY260" s="153"/>
      <c r="AZ260" s="154"/>
      <c r="BA260" s="155"/>
      <c r="BB260" s="156"/>
      <c r="BC260" s="156"/>
      <c r="BD260" s="157"/>
      <c r="BF260" s="152"/>
      <c r="BG260" s="153"/>
      <c r="BH260" s="154"/>
      <c r="BI260" s="155"/>
      <c r="BJ260" s="156"/>
      <c r="BK260" s="156"/>
      <c r="BL260" s="157"/>
      <c r="BN260" s="152"/>
      <c r="BO260" s="153"/>
      <c r="BP260" s="154"/>
      <c r="BQ260" s="155"/>
      <c r="BR260" s="156"/>
      <c r="BS260" s="156"/>
      <c r="BT260" s="157"/>
      <c r="BV260" s="152"/>
      <c r="BW260" s="153"/>
      <c r="BX260" s="154"/>
      <c r="BY260" s="155"/>
      <c r="BZ260" s="156"/>
      <c r="CA260" s="156"/>
      <c r="CB260" s="157"/>
      <c r="CD260" s="152"/>
      <c r="CE260" s="153"/>
      <c r="CF260" s="154"/>
      <c r="CG260" s="155"/>
      <c r="CH260" s="156"/>
      <c r="CI260" s="156"/>
      <c r="CJ260" s="157"/>
      <c r="CL260" s="152"/>
      <c r="CM260" s="153"/>
      <c r="CN260" s="154"/>
      <c r="CO260" s="155"/>
      <c r="CP260" s="156"/>
      <c r="CQ260" s="156"/>
      <c r="CR260" s="157"/>
      <c r="CT260" s="152"/>
      <c r="CU260" s="153"/>
      <c r="CV260" s="154"/>
      <c r="CW260" s="155"/>
      <c r="CX260" s="156"/>
      <c r="CY260" s="156"/>
      <c r="CZ260" s="157"/>
      <c r="DB260" s="152"/>
      <c r="DC260" s="153"/>
      <c r="DD260" s="154"/>
      <c r="DE260" s="155"/>
      <c r="DF260" s="156"/>
      <c r="DG260" s="156"/>
      <c r="DH260" s="157"/>
      <c r="DJ260" s="152"/>
      <c r="DK260" s="153"/>
      <c r="DL260" s="154"/>
      <c r="DM260" s="155"/>
      <c r="DN260" s="156"/>
      <c r="DO260" s="156"/>
      <c r="DP260" s="157"/>
      <c r="DR260" s="152"/>
      <c r="DS260" s="153"/>
      <c r="DT260" s="154"/>
      <c r="DU260" s="155"/>
      <c r="DV260" s="156"/>
      <c r="DW260" s="156"/>
      <c r="DX260" s="157"/>
      <c r="DZ260" s="152"/>
      <c r="EA260" s="153"/>
      <c r="EB260" s="154"/>
      <c r="EC260" s="155"/>
      <c r="ED260" s="156"/>
      <c r="EE260" s="156"/>
      <c r="EF260" s="157"/>
      <c r="EH260" s="152"/>
      <c r="EI260" s="153"/>
      <c r="EJ260" s="154"/>
      <c r="EK260" s="155"/>
      <c r="EL260" s="156"/>
      <c r="EM260" s="156"/>
      <c r="EN260" s="157"/>
      <c r="EP260" s="152"/>
      <c r="EQ260" s="153"/>
      <c r="ER260" s="154"/>
      <c r="ES260" s="155"/>
      <c r="ET260" s="156"/>
      <c r="EU260" s="156"/>
      <c r="EV260" s="157"/>
      <c r="EX260" s="152"/>
      <c r="EY260" s="153"/>
      <c r="EZ260" s="154"/>
      <c r="FA260" s="155"/>
      <c r="FB260" s="156"/>
      <c r="FC260" s="156"/>
      <c r="FD260" s="157"/>
      <c r="FF260" s="152"/>
      <c r="FG260" s="153"/>
      <c r="FH260" s="154"/>
      <c r="FI260" s="155"/>
      <c r="FJ260" s="156"/>
      <c r="FK260" s="156"/>
      <c r="FL260" s="157"/>
      <c r="FN260" s="152"/>
      <c r="FO260" s="153"/>
      <c r="FP260" s="154"/>
      <c r="FQ260" s="155"/>
      <c r="FR260" s="156"/>
      <c r="FS260" s="156"/>
      <c r="FT260" s="157"/>
      <c r="FV260" s="152"/>
      <c r="FW260" s="153"/>
      <c r="FX260" s="154"/>
      <c r="FY260" s="155"/>
      <c r="FZ260" s="156"/>
      <c r="GA260" s="156"/>
      <c r="GB260" s="157"/>
      <c r="GD260" s="152"/>
      <c r="GE260" s="153"/>
      <c r="GF260" s="154"/>
      <c r="GG260" s="155"/>
      <c r="GH260" s="156"/>
      <c r="GI260" s="156"/>
      <c r="GJ260" s="157"/>
      <c r="GL260" s="152"/>
      <c r="GM260" s="153"/>
      <c r="GN260" s="154"/>
      <c r="GO260" s="155"/>
      <c r="GP260" s="156"/>
      <c r="GQ260" s="156"/>
      <c r="GR260" s="157"/>
      <c r="GT260" s="152"/>
      <c r="GU260" s="153"/>
      <c r="GV260" s="154"/>
      <c r="GW260" s="155"/>
      <c r="GX260" s="156"/>
      <c r="GY260" s="156"/>
      <c r="GZ260" s="157"/>
      <c r="HB260" s="152"/>
      <c r="HC260" s="153"/>
      <c r="HD260" s="154"/>
      <c r="HE260" s="155"/>
      <c r="HF260" s="156"/>
      <c r="HG260" s="156"/>
      <c r="HH260" s="157"/>
      <c r="HJ260" s="152"/>
      <c r="HK260" s="153"/>
      <c r="HL260" s="154"/>
      <c r="HM260" s="155"/>
      <c r="HN260" s="156"/>
      <c r="HO260" s="156"/>
      <c r="HP260" s="157"/>
      <c r="HR260" s="152"/>
      <c r="HS260" s="153"/>
      <c r="HT260" s="154"/>
      <c r="HU260" s="155"/>
      <c r="HV260" s="156"/>
      <c r="HW260" s="156"/>
      <c r="HX260" s="157"/>
      <c r="HZ260" s="152"/>
      <c r="IA260" s="153"/>
      <c r="IB260" s="154"/>
      <c r="IC260" s="155"/>
      <c r="ID260" s="156"/>
      <c r="IE260" s="156"/>
      <c r="IF260" s="157"/>
      <c r="IH260" s="152"/>
      <c r="II260" s="153"/>
      <c r="IJ260" s="154"/>
      <c r="IK260" s="155"/>
      <c r="IL260" s="156"/>
      <c r="IM260" s="156"/>
      <c r="IN260" s="157"/>
      <c r="IP260" s="152"/>
      <c r="IQ260" s="153"/>
      <c r="IR260" s="154"/>
      <c r="IS260" s="155"/>
      <c r="IT260" s="156"/>
      <c r="IU260" s="156"/>
      <c r="IV260" s="157"/>
    </row>
    <row r="261" spans="1:10" s="22" customFormat="1" ht="12.75">
      <c r="A261" s="145"/>
      <c r="B261" s="146" t="s">
        <v>37</v>
      </c>
      <c r="C261" s="147" t="s">
        <v>382</v>
      </c>
      <c r="D261" s="148">
        <v>30</v>
      </c>
      <c r="E261" s="149" t="s">
        <v>141</v>
      </c>
      <c r="F261" s="345"/>
      <c r="G261" s="346"/>
      <c r="H261" s="76">
        <f t="shared" si="11"/>
        <v>0</v>
      </c>
      <c r="I261" s="21"/>
      <c r="J261" s="275"/>
    </row>
    <row r="262" spans="1:10" s="22" customFormat="1" ht="12.75">
      <c r="A262" s="145"/>
      <c r="B262" s="146" t="s">
        <v>38</v>
      </c>
      <c r="C262" s="147" t="s">
        <v>383</v>
      </c>
      <c r="D262" s="148">
        <v>47</v>
      </c>
      <c r="E262" s="149" t="s">
        <v>141</v>
      </c>
      <c r="F262" s="345"/>
      <c r="G262" s="346"/>
      <c r="H262" s="76">
        <f t="shared" si="11"/>
        <v>0</v>
      </c>
      <c r="I262" s="21"/>
      <c r="J262" s="275"/>
    </row>
    <row r="263" spans="1:10" s="22" customFormat="1" ht="12.75">
      <c r="A263" s="145"/>
      <c r="B263" s="146" t="s">
        <v>39</v>
      </c>
      <c r="C263" s="147" t="s">
        <v>384</v>
      </c>
      <c r="D263" s="148">
        <v>4</v>
      </c>
      <c r="E263" s="149" t="s">
        <v>141</v>
      </c>
      <c r="F263" s="345"/>
      <c r="G263" s="346"/>
      <c r="H263" s="76">
        <f t="shared" si="11"/>
        <v>0</v>
      </c>
      <c r="I263" s="21"/>
      <c r="J263" s="275"/>
    </row>
    <row r="264" spans="1:10" s="22" customFormat="1" ht="12.75">
      <c r="A264" s="145"/>
      <c r="B264" s="146" t="s">
        <v>40</v>
      </c>
      <c r="C264" s="147" t="s">
        <v>385</v>
      </c>
      <c r="D264" s="148">
        <v>15</v>
      </c>
      <c r="E264" s="149" t="s">
        <v>23</v>
      </c>
      <c r="F264" s="345"/>
      <c r="G264" s="346"/>
      <c r="H264" s="76">
        <f t="shared" si="11"/>
        <v>0</v>
      </c>
      <c r="I264" s="21"/>
      <c r="J264" s="275"/>
    </row>
    <row r="265" spans="1:10" s="22" customFormat="1" ht="12.75">
      <c r="A265" s="145"/>
      <c r="B265" s="146" t="s">
        <v>42</v>
      </c>
      <c r="C265" s="147" t="s">
        <v>386</v>
      </c>
      <c r="D265" s="148">
        <v>110</v>
      </c>
      <c r="E265" s="149" t="s">
        <v>23</v>
      </c>
      <c r="F265" s="345"/>
      <c r="G265" s="346"/>
      <c r="H265" s="76">
        <f t="shared" si="11"/>
        <v>0</v>
      </c>
      <c r="I265" s="21"/>
      <c r="J265" s="275"/>
    </row>
    <row r="266" spans="1:10" s="22" customFormat="1" ht="12.75">
      <c r="A266" s="145"/>
      <c r="B266" s="146" t="s">
        <v>44</v>
      </c>
      <c r="C266" s="147" t="s">
        <v>387</v>
      </c>
      <c r="D266" s="148">
        <v>25</v>
      </c>
      <c r="E266" s="149" t="s">
        <v>23</v>
      </c>
      <c r="F266" s="345"/>
      <c r="G266" s="346"/>
      <c r="H266" s="76">
        <f t="shared" si="11"/>
        <v>0</v>
      </c>
      <c r="I266" s="21"/>
      <c r="J266" s="275"/>
    </row>
    <row r="267" spans="1:10" s="22" customFormat="1" ht="12.75">
      <c r="A267" s="145"/>
      <c r="B267" s="146" t="s">
        <v>46</v>
      </c>
      <c r="C267" s="147" t="s">
        <v>388</v>
      </c>
      <c r="D267" s="148">
        <v>75</v>
      </c>
      <c r="E267" s="149" t="s">
        <v>23</v>
      </c>
      <c r="F267" s="345"/>
      <c r="G267" s="346"/>
      <c r="H267" s="76">
        <f t="shared" si="11"/>
        <v>0</v>
      </c>
      <c r="I267" s="21"/>
      <c r="J267" s="275"/>
    </row>
    <row r="268" spans="1:10" s="22" customFormat="1" ht="12.75">
      <c r="A268" s="145"/>
      <c r="B268" s="146" t="s">
        <v>47</v>
      </c>
      <c r="C268" s="147" t="s">
        <v>389</v>
      </c>
      <c r="D268" s="148">
        <v>5</v>
      </c>
      <c r="E268" s="149" t="s">
        <v>23</v>
      </c>
      <c r="F268" s="345"/>
      <c r="G268" s="346"/>
      <c r="H268" s="76">
        <f t="shared" si="11"/>
        <v>0</v>
      </c>
      <c r="I268" s="21"/>
      <c r="J268" s="275"/>
    </row>
    <row r="269" spans="1:10" s="22" customFormat="1" ht="12.75">
      <c r="A269" s="145"/>
      <c r="B269" s="146" t="s">
        <v>48</v>
      </c>
      <c r="C269" s="147" t="s">
        <v>768</v>
      </c>
      <c r="D269" s="148">
        <f>(D267*41/1000)+(D265*110/1000)</f>
        <v>15.175</v>
      </c>
      <c r="E269" s="149" t="s">
        <v>141</v>
      </c>
      <c r="F269" s="345"/>
      <c r="G269" s="346"/>
      <c r="H269" s="76">
        <f t="shared" si="11"/>
        <v>0</v>
      </c>
      <c r="I269" s="21"/>
      <c r="J269" s="275"/>
    </row>
    <row r="270" spans="1:10" s="22" customFormat="1" ht="12.75">
      <c r="A270" s="145"/>
      <c r="B270" s="146" t="s">
        <v>50</v>
      </c>
      <c r="C270" s="147" t="s">
        <v>390</v>
      </c>
      <c r="D270" s="148">
        <v>5</v>
      </c>
      <c r="E270" s="149" t="s">
        <v>54</v>
      </c>
      <c r="F270" s="345"/>
      <c r="G270" s="346"/>
      <c r="H270" s="76">
        <f t="shared" si="11"/>
        <v>0</v>
      </c>
      <c r="I270" s="21"/>
      <c r="J270" s="275"/>
    </row>
    <row r="271" spans="1:10" s="25" customFormat="1" ht="12.75">
      <c r="A271" s="158"/>
      <c r="B271" s="159">
        <v>2</v>
      </c>
      <c r="C271" s="160" t="s">
        <v>391</v>
      </c>
      <c r="D271" s="161"/>
      <c r="E271" s="162"/>
      <c r="F271" s="163"/>
      <c r="G271" s="163"/>
      <c r="H271" s="76"/>
      <c r="I271" s="24"/>
      <c r="J271" s="277"/>
    </row>
    <row r="272" spans="1:10" s="25" customFormat="1" ht="38.25">
      <c r="A272" s="158"/>
      <c r="B272" s="146" t="s">
        <v>71</v>
      </c>
      <c r="C272" s="147" t="s">
        <v>392</v>
      </c>
      <c r="D272" s="164">
        <v>28</v>
      </c>
      <c r="E272" s="165" t="s">
        <v>19</v>
      </c>
      <c r="F272" s="347"/>
      <c r="G272" s="347"/>
      <c r="H272" s="76">
        <f t="shared" si="11"/>
        <v>0</v>
      </c>
      <c r="I272" s="24"/>
      <c r="J272" s="277"/>
    </row>
    <row r="273" spans="1:10" s="25" customFormat="1" ht="12.75">
      <c r="A273" s="158"/>
      <c r="B273" s="146" t="s">
        <v>73</v>
      </c>
      <c r="C273" s="147" t="s">
        <v>393</v>
      </c>
      <c r="D273" s="164">
        <v>28</v>
      </c>
      <c r="E273" s="165" t="s">
        <v>19</v>
      </c>
      <c r="F273" s="347"/>
      <c r="G273" s="347"/>
      <c r="H273" s="76">
        <f t="shared" si="11"/>
        <v>0</v>
      </c>
      <c r="I273" s="24"/>
      <c r="J273" s="277"/>
    </row>
    <row r="274" spans="1:10" s="25" customFormat="1" ht="12.75">
      <c r="A274" s="158"/>
      <c r="B274" s="146" t="s">
        <v>75</v>
      </c>
      <c r="C274" s="147" t="s">
        <v>394</v>
      </c>
      <c r="D274" s="164">
        <v>7</v>
      </c>
      <c r="E274" s="165" t="s">
        <v>19</v>
      </c>
      <c r="F274" s="347"/>
      <c r="G274" s="346"/>
      <c r="H274" s="76">
        <f t="shared" si="11"/>
        <v>0</v>
      </c>
      <c r="I274" s="24"/>
      <c r="J274" s="277"/>
    </row>
    <row r="275" spans="1:10" s="25" customFormat="1" ht="12.75">
      <c r="A275" s="158"/>
      <c r="B275" s="146" t="s">
        <v>77</v>
      </c>
      <c r="C275" s="147" t="s">
        <v>395</v>
      </c>
      <c r="D275" s="164">
        <v>6</v>
      </c>
      <c r="E275" s="165" t="s">
        <v>19</v>
      </c>
      <c r="F275" s="347"/>
      <c r="G275" s="347"/>
      <c r="H275" s="76">
        <f t="shared" si="11"/>
        <v>0</v>
      </c>
      <c r="I275" s="24"/>
      <c r="J275" s="277"/>
    </row>
    <row r="276" spans="1:10" s="25" customFormat="1" ht="12.75">
      <c r="A276" s="158"/>
      <c r="B276" s="146" t="s">
        <v>79</v>
      </c>
      <c r="C276" s="147" t="s">
        <v>396</v>
      </c>
      <c r="D276" s="164">
        <v>3</v>
      </c>
      <c r="E276" s="165" t="s">
        <v>19</v>
      </c>
      <c r="F276" s="347"/>
      <c r="G276" s="347"/>
      <c r="H276" s="76">
        <f t="shared" si="11"/>
        <v>0</v>
      </c>
      <c r="I276" s="24"/>
      <c r="J276" s="277"/>
    </row>
    <row r="277" spans="1:10" s="25" customFormat="1" ht="12.75">
      <c r="A277" s="158"/>
      <c r="B277" s="146" t="s">
        <v>335</v>
      </c>
      <c r="C277" s="147" t="s">
        <v>397</v>
      </c>
      <c r="D277" s="164">
        <v>1</v>
      </c>
      <c r="E277" s="165" t="s">
        <v>19</v>
      </c>
      <c r="F277" s="347"/>
      <c r="G277" s="347"/>
      <c r="H277" s="76">
        <f t="shared" si="11"/>
        <v>0</v>
      </c>
      <c r="I277" s="24"/>
      <c r="J277" s="277"/>
    </row>
    <row r="278" spans="1:10" s="25" customFormat="1" ht="25.5">
      <c r="A278" s="158"/>
      <c r="B278" s="146" t="s">
        <v>341</v>
      </c>
      <c r="C278" s="147" t="s">
        <v>752</v>
      </c>
      <c r="D278" s="164">
        <v>1</v>
      </c>
      <c r="E278" s="165" t="s">
        <v>19</v>
      </c>
      <c r="F278" s="347"/>
      <c r="G278" s="347"/>
      <c r="H278" s="76">
        <f t="shared" si="11"/>
        <v>0</v>
      </c>
      <c r="I278" s="24"/>
      <c r="J278" s="277"/>
    </row>
    <row r="279" spans="1:10" s="25" customFormat="1" ht="12.75">
      <c r="A279" s="158"/>
      <c r="B279" s="159">
        <v>3</v>
      </c>
      <c r="C279" s="160" t="s">
        <v>398</v>
      </c>
      <c r="D279" s="164"/>
      <c r="E279" s="167"/>
      <c r="F279" s="166"/>
      <c r="G279" s="150"/>
      <c r="H279" s="76"/>
      <c r="I279" s="24"/>
      <c r="J279" s="277"/>
    </row>
    <row r="280" spans="1:10" s="25" customFormat="1" ht="12.75">
      <c r="A280" s="158"/>
      <c r="B280" s="146" t="s">
        <v>83</v>
      </c>
      <c r="C280" s="147" t="s">
        <v>399</v>
      </c>
      <c r="D280" s="164">
        <v>800</v>
      </c>
      <c r="E280" s="165" t="s">
        <v>141</v>
      </c>
      <c r="F280" s="347"/>
      <c r="G280" s="347"/>
      <c r="H280" s="76">
        <f t="shared" si="11"/>
        <v>0</v>
      </c>
      <c r="I280" s="24"/>
      <c r="J280" s="277"/>
    </row>
    <row r="281" spans="1:10" s="25" customFormat="1" ht="12.75">
      <c r="A281" s="158"/>
      <c r="B281" s="146" t="s">
        <v>85</v>
      </c>
      <c r="C281" s="147" t="s">
        <v>400</v>
      </c>
      <c r="D281" s="164">
        <v>460</v>
      </c>
      <c r="E281" s="165" t="s">
        <v>141</v>
      </c>
      <c r="F281" s="347"/>
      <c r="G281" s="347"/>
      <c r="H281" s="76">
        <f t="shared" si="11"/>
        <v>0</v>
      </c>
      <c r="I281" s="24"/>
      <c r="J281" s="277"/>
    </row>
    <row r="282" spans="1:10" s="25" customFormat="1" ht="12.75">
      <c r="A282" s="158"/>
      <c r="B282" s="146" t="s">
        <v>87</v>
      </c>
      <c r="C282" s="147" t="s">
        <v>401</v>
      </c>
      <c r="D282" s="164">
        <v>250</v>
      </c>
      <c r="E282" s="165" t="s">
        <v>141</v>
      </c>
      <c r="F282" s="347"/>
      <c r="G282" s="347"/>
      <c r="H282" s="76">
        <f t="shared" si="11"/>
        <v>0</v>
      </c>
      <c r="I282" s="24"/>
      <c r="J282" s="277"/>
    </row>
    <row r="283" spans="1:10" s="25" customFormat="1" ht="12.75">
      <c r="A283" s="158"/>
      <c r="B283" s="146" t="s">
        <v>281</v>
      </c>
      <c r="C283" s="147" t="s">
        <v>402</v>
      </c>
      <c r="D283" s="164">
        <v>8</v>
      </c>
      <c r="E283" s="165" t="s">
        <v>224</v>
      </c>
      <c r="F283" s="347"/>
      <c r="G283" s="347"/>
      <c r="H283" s="76">
        <f t="shared" si="11"/>
        <v>0</v>
      </c>
      <c r="I283" s="24"/>
      <c r="J283" s="277"/>
    </row>
    <row r="284" spans="1:10" s="25" customFormat="1" ht="12.75">
      <c r="A284" s="158"/>
      <c r="B284" s="146" t="s">
        <v>403</v>
      </c>
      <c r="C284" s="147" t="s">
        <v>404</v>
      </c>
      <c r="D284" s="164">
        <v>1</v>
      </c>
      <c r="E284" s="165" t="s">
        <v>19</v>
      </c>
      <c r="F284" s="347"/>
      <c r="G284" s="346"/>
      <c r="H284" s="76">
        <f t="shared" si="11"/>
        <v>0</v>
      </c>
      <c r="I284" s="24"/>
      <c r="J284" s="277"/>
    </row>
    <row r="285" spans="1:10" s="25" customFormat="1" ht="25.5">
      <c r="A285" s="158"/>
      <c r="B285" s="146" t="s">
        <v>405</v>
      </c>
      <c r="C285" s="147" t="s">
        <v>406</v>
      </c>
      <c r="D285" s="164">
        <v>250</v>
      </c>
      <c r="E285" s="165" t="s">
        <v>9</v>
      </c>
      <c r="F285" s="347"/>
      <c r="G285" s="347"/>
      <c r="H285" s="76">
        <f t="shared" si="11"/>
        <v>0</v>
      </c>
      <c r="I285" s="24"/>
      <c r="J285" s="277"/>
    </row>
    <row r="286" spans="1:10" s="25" customFormat="1" ht="25.5">
      <c r="A286" s="158"/>
      <c r="B286" s="146" t="s">
        <v>407</v>
      </c>
      <c r="C286" s="147" t="s">
        <v>408</v>
      </c>
      <c r="D286" s="164">
        <v>56</v>
      </c>
      <c r="E286" s="165" t="s">
        <v>23</v>
      </c>
      <c r="F286" s="347"/>
      <c r="G286" s="347"/>
      <c r="H286" s="76">
        <f t="shared" si="11"/>
        <v>0</v>
      </c>
      <c r="I286" s="24"/>
      <c r="J286" s="277"/>
    </row>
    <row r="287" spans="1:10" s="22" customFormat="1" ht="12.75">
      <c r="A287" s="145"/>
      <c r="B287" s="159">
        <v>4</v>
      </c>
      <c r="C287" s="160" t="s">
        <v>221</v>
      </c>
      <c r="D287" s="164"/>
      <c r="E287" s="167"/>
      <c r="F287" s="150"/>
      <c r="G287" s="150"/>
      <c r="H287" s="76"/>
      <c r="I287" s="21"/>
      <c r="J287" s="275"/>
    </row>
    <row r="288" spans="1:10" s="25" customFormat="1" ht="25.5">
      <c r="A288" s="158"/>
      <c r="B288" s="146" t="s">
        <v>91</v>
      </c>
      <c r="C288" s="147" t="s">
        <v>409</v>
      </c>
      <c r="D288" s="164">
        <v>1500</v>
      </c>
      <c r="E288" s="165" t="s">
        <v>141</v>
      </c>
      <c r="F288" s="347"/>
      <c r="G288" s="347"/>
      <c r="H288" s="76">
        <f t="shared" si="11"/>
        <v>0</v>
      </c>
      <c r="I288" s="24"/>
      <c r="J288" s="277"/>
    </row>
    <row r="289" spans="1:10" s="25" customFormat="1" ht="12.75">
      <c r="A289" s="158"/>
      <c r="B289" s="146" t="s">
        <v>111</v>
      </c>
      <c r="C289" s="147" t="s">
        <v>410</v>
      </c>
      <c r="D289" s="164">
        <v>1</v>
      </c>
      <c r="E289" s="165" t="s">
        <v>58</v>
      </c>
      <c r="F289" s="347"/>
      <c r="G289" s="347"/>
      <c r="H289" s="76">
        <f t="shared" si="11"/>
        <v>0</v>
      </c>
      <c r="I289" s="24"/>
      <c r="J289" s="277"/>
    </row>
    <row r="290" spans="1:10" s="25" customFormat="1" ht="51">
      <c r="A290" s="158"/>
      <c r="B290" s="146" t="s">
        <v>411</v>
      </c>
      <c r="C290" s="147" t="s">
        <v>412</v>
      </c>
      <c r="D290" s="164">
        <v>1</v>
      </c>
      <c r="E290" s="165" t="s">
        <v>19</v>
      </c>
      <c r="F290" s="347"/>
      <c r="G290" s="347"/>
      <c r="H290" s="76">
        <f t="shared" si="11"/>
        <v>0</v>
      </c>
      <c r="I290" s="24"/>
      <c r="J290" s="277"/>
    </row>
    <row r="291" spans="1:10" s="22" customFormat="1" ht="25.5">
      <c r="A291" s="145"/>
      <c r="B291" s="146" t="s">
        <v>413</v>
      </c>
      <c r="C291" s="147" t="s">
        <v>414</v>
      </c>
      <c r="D291" s="164">
        <v>3</v>
      </c>
      <c r="E291" s="165" t="s">
        <v>224</v>
      </c>
      <c r="F291" s="347"/>
      <c r="G291" s="347"/>
      <c r="H291" s="76">
        <f t="shared" si="11"/>
        <v>0</v>
      </c>
      <c r="I291" s="21"/>
      <c r="J291" s="275"/>
    </row>
    <row r="292" spans="1:10" s="22" customFormat="1" ht="12.75">
      <c r="A292" s="145"/>
      <c r="B292" s="146" t="s">
        <v>415</v>
      </c>
      <c r="C292" s="147" t="s">
        <v>416</v>
      </c>
      <c r="D292" s="164">
        <v>42</v>
      </c>
      <c r="E292" s="165" t="s">
        <v>23</v>
      </c>
      <c r="F292" s="347"/>
      <c r="G292" s="347"/>
      <c r="H292" s="76">
        <f t="shared" si="11"/>
        <v>0</v>
      </c>
      <c r="I292" s="21"/>
      <c r="J292" s="275"/>
    </row>
    <row r="293" spans="1:10" s="22" customFormat="1" ht="12.75">
      <c r="A293" s="145"/>
      <c r="B293" s="146" t="s">
        <v>417</v>
      </c>
      <c r="C293" s="147" t="s">
        <v>418</v>
      </c>
      <c r="D293" s="164">
        <v>5</v>
      </c>
      <c r="E293" s="165" t="s">
        <v>224</v>
      </c>
      <c r="F293" s="347"/>
      <c r="G293" s="347"/>
      <c r="H293" s="76">
        <f t="shared" si="11"/>
        <v>0</v>
      </c>
      <c r="I293" s="21"/>
      <c r="J293" s="275"/>
    </row>
    <row r="294" spans="1:10" s="22" customFormat="1" ht="13.5" thickBot="1">
      <c r="A294" s="168"/>
      <c r="B294" s="169" t="s">
        <v>419</v>
      </c>
      <c r="C294" s="170" t="s">
        <v>420</v>
      </c>
      <c r="D294" s="171">
        <v>8</v>
      </c>
      <c r="E294" s="172" t="s">
        <v>224</v>
      </c>
      <c r="F294" s="348"/>
      <c r="G294" s="348"/>
      <c r="H294" s="76">
        <f t="shared" si="11"/>
        <v>0</v>
      </c>
      <c r="I294" s="21"/>
      <c r="J294" s="275"/>
    </row>
    <row r="295" spans="1:10" s="27" customFormat="1" ht="17.25" customHeight="1" thickBot="1">
      <c r="A295" s="173"/>
      <c r="B295" s="174"/>
      <c r="C295" s="175" t="s">
        <v>421</v>
      </c>
      <c r="D295" s="176"/>
      <c r="E295" s="177"/>
      <c r="F295" s="371">
        <f>SUMPRODUCT(D252:D294,F252:F294)</f>
        <v>0</v>
      </c>
      <c r="G295" s="371">
        <f>SUMPRODUCT(D252:D294,G252:G294)</f>
        <v>0</v>
      </c>
      <c r="H295" s="372">
        <f>SUM(H252:H294)</f>
        <v>0</v>
      </c>
      <c r="I295" s="26"/>
      <c r="J295" s="278"/>
    </row>
    <row r="296" spans="1:10" s="38" customFormat="1" ht="12.75">
      <c r="A296" s="66"/>
      <c r="B296" s="67" t="s">
        <v>422</v>
      </c>
      <c r="C296" s="68" t="s">
        <v>423</v>
      </c>
      <c r="D296" s="69"/>
      <c r="E296" s="69"/>
      <c r="F296" s="70"/>
      <c r="G296" s="70"/>
      <c r="H296" s="71"/>
      <c r="I296" s="77"/>
      <c r="J296" s="271"/>
    </row>
    <row r="297" spans="1:19" s="38" customFormat="1" ht="12.75">
      <c r="A297" s="86"/>
      <c r="B297" s="78">
        <v>1</v>
      </c>
      <c r="C297" s="178" t="s">
        <v>424</v>
      </c>
      <c r="D297" s="405"/>
      <c r="E297" s="405"/>
      <c r="F297" s="405"/>
      <c r="G297" s="405"/>
      <c r="H297" s="406"/>
      <c r="I297" s="308"/>
      <c r="J297" s="279"/>
      <c r="K297" s="179"/>
      <c r="L297" s="179"/>
      <c r="M297" s="179"/>
      <c r="N297" s="179"/>
      <c r="O297" s="179"/>
      <c r="P297" s="179"/>
      <c r="Q297" s="179"/>
      <c r="R297" s="179"/>
      <c r="S297" s="179"/>
    </row>
    <row r="298" spans="1:10" s="19" customFormat="1" ht="25.5">
      <c r="A298" s="12"/>
      <c r="B298" s="79" t="s">
        <v>22</v>
      </c>
      <c r="C298" s="82" t="s">
        <v>769</v>
      </c>
      <c r="D298" s="180">
        <v>1</v>
      </c>
      <c r="E298" s="180" t="s">
        <v>19</v>
      </c>
      <c r="F298" s="337"/>
      <c r="G298" s="349"/>
      <c r="H298" s="76">
        <f aca="true" t="shared" si="12" ref="H298:H325">SUM(F298,G298)*D298</f>
        <v>0</v>
      </c>
      <c r="J298" s="280"/>
    </row>
    <row r="299" spans="1:10" s="19" customFormat="1" ht="25.5">
      <c r="A299" s="12"/>
      <c r="B299" s="79" t="s">
        <v>25</v>
      </c>
      <c r="C299" s="127" t="s">
        <v>770</v>
      </c>
      <c r="D299" s="180">
        <v>5</v>
      </c>
      <c r="E299" s="180" t="s">
        <v>23</v>
      </c>
      <c r="F299" s="337"/>
      <c r="G299" s="349"/>
      <c r="H299" s="76">
        <f t="shared" si="12"/>
        <v>0</v>
      </c>
      <c r="J299" s="280"/>
    </row>
    <row r="300" spans="1:10" s="19" customFormat="1" ht="25.5">
      <c r="A300" s="12"/>
      <c r="B300" s="79" t="s">
        <v>27</v>
      </c>
      <c r="C300" s="127" t="s">
        <v>771</v>
      </c>
      <c r="D300" s="180">
        <v>5</v>
      </c>
      <c r="E300" s="180" t="s">
        <v>23</v>
      </c>
      <c r="F300" s="337"/>
      <c r="G300" s="349"/>
      <c r="H300" s="76">
        <f t="shared" si="12"/>
        <v>0</v>
      </c>
      <c r="J300" s="280"/>
    </row>
    <row r="301" spans="1:10" s="19" customFormat="1" ht="25.5">
      <c r="A301" s="12"/>
      <c r="B301" s="79" t="s">
        <v>29</v>
      </c>
      <c r="C301" s="127" t="s">
        <v>772</v>
      </c>
      <c r="D301" s="180">
        <v>40</v>
      </c>
      <c r="E301" s="180" t="s">
        <v>23</v>
      </c>
      <c r="F301" s="337"/>
      <c r="G301" s="349"/>
      <c r="H301" s="76">
        <f t="shared" si="12"/>
        <v>0</v>
      </c>
      <c r="J301" s="280"/>
    </row>
    <row r="302" spans="1:10" s="129" customFormat="1" ht="25.5">
      <c r="A302" s="12"/>
      <c r="B302" s="79" t="s">
        <v>30</v>
      </c>
      <c r="C302" s="182" t="s">
        <v>773</v>
      </c>
      <c r="D302" s="183">
        <v>1</v>
      </c>
      <c r="E302" s="184" t="s">
        <v>280</v>
      </c>
      <c r="F302" s="349"/>
      <c r="G302" s="350"/>
      <c r="H302" s="76">
        <f t="shared" si="12"/>
        <v>0</v>
      </c>
      <c r="I302" s="19"/>
      <c r="J302" s="273"/>
    </row>
    <row r="303" spans="1:10" s="129" customFormat="1" ht="38.25">
      <c r="A303" s="12"/>
      <c r="B303" s="79" t="s">
        <v>31</v>
      </c>
      <c r="C303" s="182" t="s">
        <v>774</v>
      </c>
      <c r="D303" s="183">
        <v>3</v>
      </c>
      <c r="E303" s="185" t="s">
        <v>280</v>
      </c>
      <c r="F303" s="349"/>
      <c r="G303" s="350"/>
      <c r="H303" s="76">
        <f t="shared" si="12"/>
        <v>0</v>
      </c>
      <c r="I303" s="19"/>
      <c r="J303" s="273"/>
    </row>
    <row r="304" spans="1:10" s="129" customFormat="1" ht="25.5">
      <c r="A304" s="12"/>
      <c r="B304" s="79" t="s">
        <v>33</v>
      </c>
      <c r="C304" s="186" t="s">
        <v>775</v>
      </c>
      <c r="D304" s="183">
        <v>5</v>
      </c>
      <c r="E304" s="185" t="s">
        <v>23</v>
      </c>
      <c r="F304" s="349"/>
      <c r="G304" s="350"/>
      <c r="H304" s="76">
        <f t="shared" si="12"/>
        <v>0</v>
      </c>
      <c r="I304" s="19"/>
      <c r="J304" s="273"/>
    </row>
    <row r="305" spans="1:10" s="19" customFormat="1" ht="12.75">
      <c r="A305" s="12"/>
      <c r="B305" s="79" t="s">
        <v>34</v>
      </c>
      <c r="C305" s="82" t="s">
        <v>425</v>
      </c>
      <c r="D305" s="83">
        <v>3</v>
      </c>
      <c r="E305" s="84" t="s">
        <v>19</v>
      </c>
      <c r="F305" s="337"/>
      <c r="G305" s="337"/>
      <c r="H305" s="76">
        <f t="shared" si="12"/>
        <v>0</v>
      </c>
      <c r="J305" s="280"/>
    </row>
    <row r="306" spans="1:10" s="19" customFormat="1" ht="12.75">
      <c r="A306" s="12"/>
      <c r="B306" s="79" t="s">
        <v>36</v>
      </c>
      <c r="C306" s="82" t="s">
        <v>776</v>
      </c>
      <c r="D306" s="83"/>
      <c r="E306" s="84"/>
      <c r="F306" s="11"/>
      <c r="G306" s="11"/>
      <c r="H306" s="76"/>
      <c r="J306" s="280"/>
    </row>
    <row r="307" spans="1:10" s="19" customFormat="1" ht="12.75">
      <c r="A307" s="12"/>
      <c r="B307" s="79" t="s">
        <v>426</v>
      </c>
      <c r="C307" s="82" t="s">
        <v>427</v>
      </c>
      <c r="D307" s="83">
        <v>60</v>
      </c>
      <c r="E307" s="84" t="s">
        <v>23</v>
      </c>
      <c r="F307" s="337"/>
      <c r="G307" s="337"/>
      <c r="H307" s="355">
        <f t="shared" si="12"/>
        <v>0</v>
      </c>
      <c r="J307" s="280"/>
    </row>
    <row r="308" spans="1:10" s="19" customFormat="1" ht="12.75">
      <c r="A308" s="12"/>
      <c r="B308" s="79" t="s">
        <v>37</v>
      </c>
      <c r="C308" s="82" t="s">
        <v>428</v>
      </c>
      <c r="D308" s="83">
        <v>2</v>
      </c>
      <c r="E308" s="84" t="s">
        <v>23</v>
      </c>
      <c r="F308" s="337"/>
      <c r="G308" s="337"/>
      <c r="H308" s="355">
        <f t="shared" si="12"/>
        <v>0</v>
      </c>
      <c r="J308" s="280"/>
    </row>
    <row r="309" spans="1:10" s="19" customFormat="1" ht="12.75">
      <c r="A309" s="12"/>
      <c r="B309" s="79" t="s">
        <v>38</v>
      </c>
      <c r="C309" s="82" t="s">
        <v>429</v>
      </c>
      <c r="D309" s="83">
        <v>6</v>
      </c>
      <c r="E309" s="84" t="s">
        <v>23</v>
      </c>
      <c r="F309" s="337"/>
      <c r="G309" s="337"/>
      <c r="H309" s="355">
        <f t="shared" si="12"/>
        <v>0</v>
      </c>
      <c r="J309" s="280"/>
    </row>
    <row r="310" spans="1:10" s="19" customFormat="1" ht="12.75">
      <c r="A310" s="12"/>
      <c r="B310" s="79" t="s">
        <v>39</v>
      </c>
      <c r="C310" s="82" t="s">
        <v>430</v>
      </c>
      <c r="D310" s="83">
        <v>1</v>
      </c>
      <c r="E310" s="84" t="s">
        <v>23</v>
      </c>
      <c r="F310" s="337"/>
      <c r="G310" s="337"/>
      <c r="H310" s="355">
        <f t="shared" si="12"/>
        <v>0</v>
      </c>
      <c r="J310" s="280"/>
    </row>
    <row r="311" spans="1:10" s="19" customFormat="1" ht="12.75">
      <c r="A311" s="12"/>
      <c r="B311" s="79" t="s">
        <v>40</v>
      </c>
      <c r="C311" s="82" t="s">
        <v>431</v>
      </c>
      <c r="D311" s="83">
        <v>5</v>
      </c>
      <c r="E311" s="84" t="s">
        <v>23</v>
      </c>
      <c r="F311" s="337"/>
      <c r="G311" s="337"/>
      <c r="H311" s="355">
        <f t="shared" si="12"/>
        <v>0</v>
      </c>
      <c r="J311" s="280"/>
    </row>
    <row r="312" spans="1:12" s="129" customFormat="1" ht="27.75" customHeight="1">
      <c r="A312" s="187"/>
      <c r="B312" s="79" t="s">
        <v>42</v>
      </c>
      <c r="C312" s="82" t="s">
        <v>432</v>
      </c>
      <c r="D312" s="180">
        <v>1</v>
      </c>
      <c r="E312" s="180" t="s">
        <v>280</v>
      </c>
      <c r="F312" s="351"/>
      <c r="G312" s="351"/>
      <c r="H312" s="355">
        <f t="shared" si="12"/>
        <v>0</v>
      </c>
      <c r="I312" s="28"/>
      <c r="J312" s="281"/>
      <c r="K312" s="188"/>
      <c r="L312" s="188"/>
    </row>
    <row r="313" spans="1:10" s="129" customFormat="1" ht="12.75">
      <c r="A313" s="187"/>
      <c r="B313" s="79" t="s">
        <v>44</v>
      </c>
      <c r="C313" s="82" t="s">
        <v>433</v>
      </c>
      <c r="D313" s="180">
        <v>1</v>
      </c>
      <c r="E313" s="180" t="s">
        <v>280</v>
      </c>
      <c r="F313" s="349"/>
      <c r="G313" s="349"/>
      <c r="H313" s="355">
        <f t="shared" si="12"/>
        <v>0</v>
      </c>
      <c r="I313" s="19"/>
      <c r="J313" s="273"/>
    </row>
    <row r="314" spans="1:10" s="129" customFormat="1" ht="12.75">
      <c r="A314" s="187"/>
      <c r="B314" s="79" t="s">
        <v>46</v>
      </c>
      <c r="C314" s="127" t="s">
        <v>434</v>
      </c>
      <c r="D314" s="180">
        <v>2</v>
      </c>
      <c r="E314" s="180" t="s">
        <v>280</v>
      </c>
      <c r="F314" s="349"/>
      <c r="G314" s="349"/>
      <c r="H314" s="355">
        <f t="shared" si="12"/>
        <v>0</v>
      </c>
      <c r="I314" s="19"/>
      <c r="J314" s="273"/>
    </row>
    <row r="315" spans="1:10" s="129" customFormat="1" ht="12.75">
      <c r="A315" s="187"/>
      <c r="B315" s="79" t="s">
        <v>47</v>
      </c>
      <c r="C315" s="82" t="s">
        <v>435</v>
      </c>
      <c r="D315" s="180">
        <v>1</v>
      </c>
      <c r="E315" s="180" t="s">
        <v>280</v>
      </c>
      <c r="F315" s="349"/>
      <c r="G315" s="349"/>
      <c r="H315" s="355">
        <f t="shared" si="12"/>
        <v>0</v>
      </c>
      <c r="I315" s="19"/>
      <c r="J315" s="273"/>
    </row>
    <row r="316" spans="1:10" s="129" customFormat="1" ht="25.5">
      <c r="A316" s="187"/>
      <c r="B316" s="79" t="s">
        <v>48</v>
      </c>
      <c r="C316" s="82" t="s">
        <v>436</v>
      </c>
      <c r="D316" s="180">
        <v>1</v>
      </c>
      <c r="E316" s="180" t="s">
        <v>280</v>
      </c>
      <c r="F316" s="349"/>
      <c r="G316" s="349"/>
      <c r="H316" s="355">
        <f t="shared" si="12"/>
        <v>0</v>
      </c>
      <c r="I316" s="19"/>
      <c r="J316" s="273"/>
    </row>
    <row r="317" spans="1:10" s="129" customFormat="1" ht="12.75">
      <c r="A317" s="187"/>
      <c r="B317" s="79" t="s">
        <v>50</v>
      </c>
      <c r="C317" s="82" t="s">
        <v>437</v>
      </c>
      <c r="D317" s="180">
        <v>1</v>
      </c>
      <c r="E317" s="180" t="s">
        <v>280</v>
      </c>
      <c r="F317" s="349"/>
      <c r="G317" s="349"/>
      <c r="H317" s="355">
        <f t="shared" si="12"/>
        <v>0</v>
      </c>
      <c r="I317" s="19"/>
      <c r="J317" s="273"/>
    </row>
    <row r="318" spans="1:10" s="129" customFormat="1" ht="12.75">
      <c r="A318" s="187"/>
      <c r="B318" s="79" t="s">
        <v>52</v>
      </c>
      <c r="C318" s="189" t="s">
        <v>777</v>
      </c>
      <c r="D318" s="180">
        <v>3</v>
      </c>
      <c r="E318" s="180" t="s">
        <v>280</v>
      </c>
      <c r="F318" s="349"/>
      <c r="G318" s="349"/>
      <c r="H318" s="355">
        <f t="shared" si="12"/>
        <v>0</v>
      </c>
      <c r="I318" s="19"/>
      <c r="J318" s="273"/>
    </row>
    <row r="319" spans="1:10" s="129" customFormat="1" ht="38.25">
      <c r="A319" s="187"/>
      <c r="B319" s="79" t="s">
        <v>55</v>
      </c>
      <c r="C319" s="189" t="s">
        <v>438</v>
      </c>
      <c r="D319" s="180">
        <v>1</v>
      </c>
      <c r="E319" s="180" t="s">
        <v>280</v>
      </c>
      <c r="F319" s="349"/>
      <c r="G319" s="349"/>
      <c r="H319" s="355">
        <f t="shared" si="12"/>
        <v>0</v>
      </c>
      <c r="I319" s="19"/>
      <c r="J319" s="273"/>
    </row>
    <row r="320" spans="1:12" s="129" customFormat="1" ht="12.75">
      <c r="A320" s="187"/>
      <c r="B320" s="79" t="s">
        <v>57</v>
      </c>
      <c r="C320" s="189" t="s">
        <v>439</v>
      </c>
      <c r="D320" s="180">
        <v>5</v>
      </c>
      <c r="E320" s="180" t="s">
        <v>280</v>
      </c>
      <c r="F320" s="349"/>
      <c r="G320" s="349"/>
      <c r="H320" s="355">
        <f t="shared" si="12"/>
        <v>0</v>
      </c>
      <c r="I320" s="28"/>
      <c r="J320" s="281"/>
      <c r="K320" s="188"/>
      <c r="L320" s="188"/>
    </row>
    <row r="321" spans="1:10" s="129" customFormat="1" ht="27" customHeight="1">
      <c r="A321" s="187"/>
      <c r="B321" s="79" t="s">
        <v>59</v>
      </c>
      <c r="C321" s="82" t="s">
        <v>440</v>
      </c>
      <c r="D321" s="180">
        <v>1</v>
      </c>
      <c r="E321" s="190" t="s">
        <v>19</v>
      </c>
      <c r="F321" s="351"/>
      <c r="G321" s="351"/>
      <c r="H321" s="355">
        <f t="shared" si="12"/>
        <v>0</v>
      </c>
      <c r="I321" s="19"/>
      <c r="J321" s="273"/>
    </row>
    <row r="322" spans="1:10" s="129" customFormat="1" ht="12.75">
      <c r="A322" s="187"/>
      <c r="B322" s="79" t="s">
        <v>61</v>
      </c>
      <c r="C322" s="82" t="s">
        <v>441</v>
      </c>
      <c r="D322" s="180">
        <v>1</v>
      </c>
      <c r="E322" s="190" t="s">
        <v>19</v>
      </c>
      <c r="F322" s="353" t="s">
        <v>24</v>
      </c>
      <c r="G322" s="351"/>
      <c r="H322" s="355">
        <f t="shared" si="12"/>
        <v>0</v>
      </c>
      <c r="I322" s="19"/>
      <c r="J322" s="273"/>
    </row>
    <row r="323" spans="1:10" s="129" customFormat="1" ht="25.5">
      <c r="A323" s="187"/>
      <c r="B323" s="79" t="s">
        <v>63</v>
      </c>
      <c r="C323" s="82" t="s">
        <v>442</v>
      </c>
      <c r="D323" s="180">
        <v>1</v>
      </c>
      <c r="E323" s="190" t="s">
        <v>19</v>
      </c>
      <c r="F323" s="351"/>
      <c r="G323" s="351"/>
      <c r="H323" s="355">
        <f t="shared" si="12"/>
        <v>0</v>
      </c>
      <c r="I323" s="19"/>
      <c r="J323" s="273"/>
    </row>
    <row r="324" spans="1:10" s="129" customFormat="1" ht="27" customHeight="1">
      <c r="A324" s="187"/>
      <c r="B324" s="79" t="s">
        <v>64</v>
      </c>
      <c r="C324" s="82" t="s">
        <v>443</v>
      </c>
      <c r="D324" s="180">
        <v>1</v>
      </c>
      <c r="E324" s="190" t="s">
        <v>19</v>
      </c>
      <c r="F324" s="351"/>
      <c r="G324" s="351"/>
      <c r="H324" s="355">
        <f t="shared" si="12"/>
        <v>0</v>
      </c>
      <c r="I324" s="19"/>
      <c r="J324" s="273"/>
    </row>
    <row r="325" spans="1:10" s="129" customFormat="1" ht="13.5" customHeight="1">
      <c r="A325" s="187"/>
      <c r="B325" s="79" t="s">
        <v>66</v>
      </c>
      <c r="C325" s="82" t="s">
        <v>444</v>
      </c>
      <c r="D325" s="191">
        <v>1</v>
      </c>
      <c r="E325" s="190" t="s">
        <v>19</v>
      </c>
      <c r="F325" s="349"/>
      <c r="G325" s="352"/>
      <c r="H325" s="355">
        <f t="shared" si="12"/>
        <v>0</v>
      </c>
      <c r="I325" s="19"/>
      <c r="J325" s="273"/>
    </row>
    <row r="326" spans="1:19" s="193" customFormat="1" ht="12.75">
      <c r="A326" s="86"/>
      <c r="B326" s="78">
        <v>2</v>
      </c>
      <c r="C326" s="178" t="s">
        <v>445</v>
      </c>
      <c r="D326" s="384"/>
      <c r="E326" s="384"/>
      <c r="F326" s="384"/>
      <c r="G326" s="384"/>
      <c r="H326" s="385"/>
      <c r="I326" s="309"/>
      <c r="J326" s="221"/>
      <c r="K326" s="192"/>
      <c r="L326" s="192"/>
      <c r="M326" s="192"/>
      <c r="N326" s="192"/>
      <c r="O326" s="192"/>
      <c r="P326" s="192"/>
      <c r="Q326" s="192"/>
      <c r="R326" s="192"/>
      <c r="S326" s="192"/>
    </row>
    <row r="327" spans="1:10" s="129" customFormat="1" ht="89.25">
      <c r="A327" s="194"/>
      <c r="B327" s="79" t="s">
        <v>71</v>
      </c>
      <c r="C327" s="195" t="s">
        <v>446</v>
      </c>
      <c r="D327" s="180"/>
      <c r="E327" s="180"/>
      <c r="F327" s="128"/>
      <c r="G327" s="128"/>
      <c r="H327" s="181"/>
      <c r="I327" s="19"/>
      <c r="J327" s="273"/>
    </row>
    <row r="328" spans="1:10" s="19" customFormat="1" ht="12.75">
      <c r="A328" s="12"/>
      <c r="B328" s="79" t="s">
        <v>289</v>
      </c>
      <c r="C328" s="82" t="s">
        <v>447</v>
      </c>
      <c r="D328" s="180">
        <v>1</v>
      </c>
      <c r="E328" s="180" t="s">
        <v>19</v>
      </c>
      <c r="F328" s="337"/>
      <c r="G328" s="349"/>
      <c r="H328" s="355">
        <f aca="true" t="shared" si="13" ref="H328:H391">SUM(F328,G328)*D328</f>
        <v>0</v>
      </c>
      <c r="J328" s="280"/>
    </row>
    <row r="329" spans="1:10" s="19" customFormat="1" ht="12.75">
      <c r="A329" s="12"/>
      <c r="B329" s="79" t="s">
        <v>291</v>
      </c>
      <c r="C329" s="82" t="s">
        <v>448</v>
      </c>
      <c r="D329" s="180">
        <v>1</v>
      </c>
      <c r="E329" s="180" t="s">
        <v>19</v>
      </c>
      <c r="F329" s="337"/>
      <c r="G329" s="349"/>
      <c r="H329" s="355">
        <f t="shared" si="13"/>
        <v>0</v>
      </c>
      <c r="J329" s="280"/>
    </row>
    <row r="330" spans="1:10" s="129" customFormat="1" ht="25.5">
      <c r="A330" s="194"/>
      <c r="B330" s="79" t="s">
        <v>73</v>
      </c>
      <c r="C330" s="189" t="s">
        <v>449</v>
      </c>
      <c r="D330" s="180">
        <v>1</v>
      </c>
      <c r="E330" s="180" t="s">
        <v>19</v>
      </c>
      <c r="F330" s="349"/>
      <c r="G330" s="349"/>
      <c r="H330" s="355">
        <f t="shared" si="13"/>
        <v>0</v>
      </c>
      <c r="I330" s="19"/>
      <c r="J330" s="273"/>
    </row>
    <row r="331" spans="1:178" s="19" customFormat="1" ht="63.75">
      <c r="A331" s="12"/>
      <c r="B331" s="79" t="s">
        <v>75</v>
      </c>
      <c r="C331" s="182" t="s">
        <v>450</v>
      </c>
      <c r="D331" s="180">
        <v>1</v>
      </c>
      <c r="E331" s="180" t="s">
        <v>280</v>
      </c>
      <c r="F331" s="357"/>
      <c r="G331" s="349"/>
      <c r="H331" s="355">
        <f t="shared" si="13"/>
        <v>0</v>
      </c>
      <c r="I331" s="196"/>
      <c r="J331" s="282"/>
      <c r="K331" s="196"/>
      <c r="L331" s="196"/>
      <c r="M331" s="196"/>
      <c r="N331" s="196"/>
      <c r="O331" s="196"/>
      <c r="P331" s="196"/>
      <c r="Q331" s="196"/>
      <c r="R331" s="196"/>
      <c r="S331" s="196"/>
      <c r="T331" s="196"/>
      <c r="U331" s="196"/>
      <c r="V331" s="196"/>
      <c r="W331" s="196"/>
      <c r="X331" s="196"/>
      <c r="Y331" s="196"/>
      <c r="Z331" s="196"/>
      <c r="AA331" s="196"/>
      <c r="AB331" s="196"/>
      <c r="AC331" s="196"/>
      <c r="AD331" s="196"/>
      <c r="AE331" s="196"/>
      <c r="AF331" s="196"/>
      <c r="AG331" s="196"/>
      <c r="AH331" s="196"/>
      <c r="AI331" s="196"/>
      <c r="AJ331" s="196"/>
      <c r="AK331" s="196"/>
      <c r="AL331" s="196"/>
      <c r="AM331" s="196"/>
      <c r="AN331" s="196"/>
      <c r="AO331" s="196"/>
      <c r="AP331" s="196"/>
      <c r="AQ331" s="196"/>
      <c r="AR331" s="196"/>
      <c r="AS331" s="196"/>
      <c r="AT331" s="196"/>
      <c r="AU331" s="196"/>
      <c r="AV331" s="196"/>
      <c r="AW331" s="196"/>
      <c r="AX331" s="196"/>
      <c r="AY331" s="196"/>
      <c r="AZ331" s="196"/>
      <c r="BA331" s="196"/>
      <c r="BB331" s="196"/>
      <c r="BC331" s="196"/>
      <c r="BD331" s="196"/>
      <c r="BE331" s="196"/>
      <c r="BF331" s="196"/>
      <c r="BG331" s="196"/>
      <c r="BH331" s="196"/>
      <c r="BI331" s="196"/>
      <c r="BJ331" s="196"/>
      <c r="BK331" s="196"/>
      <c r="BL331" s="196"/>
      <c r="BM331" s="196"/>
      <c r="BN331" s="196"/>
      <c r="BO331" s="196"/>
      <c r="BP331" s="196"/>
      <c r="BQ331" s="196"/>
      <c r="BR331" s="196"/>
      <c r="BS331" s="196"/>
      <c r="BT331" s="196"/>
      <c r="BU331" s="196"/>
      <c r="BV331" s="196"/>
      <c r="BW331" s="196"/>
      <c r="BX331" s="196"/>
      <c r="BY331" s="196"/>
      <c r="BZ331" s="196"/>
      <c r="CA331" s="196"/>
      <c r="CB331" s="196"/>
      <c r="CC331" s="196"/>
      <c r="CD331" s="196"/>
      <c r="CE331" s="196"/>
      <c r="CF331" s="196"/>
      <c r="CG331" s="196"/>
      <c r="CH331" s="196"/>
      <c r="CI331" s="196"/>
      <c r="CJ331" s="196"/>
      <c r="CK331" s="196"/>
      <c r="CL331" s="196"/>
      <c r="CM331" s="196"/>
      <c r="CN331" s="196"/>
      <c r="CO331" s="196"/>
      <c r="CP331" s="196"/>
      <c r="CQ331" s="196"/>
      <c r="CR331" s="196"/>
      <c r="CS331" s="196"/>
      <c r="CT331" s="196"/>
      <c r="CU331" s="196"/>
      <c r="CV331" s="196"/>
      <c r="CW331" s="196"/>
      <c r="CX331" s="196"/>
      <c r="CY331" s="196"/>
      <c r="CZ331" s="196"/>
      <c r="DA331" s="196"/>
      <c r="DB331" s="196"/>
      <c r="DC331" s="196"/>
      <c r="DD331" s="196"/>
      <c r="DE331" s="196"/>
      <c r="DF331" s="196"/>
      <c r="DG331" s="196"/>
      <c r="DH331" s="196"/>
      <c r="DI331" s="196"/>
      <c r="DJ331" s="196"/>
      <c r="DK331" s="196"/>
      <c r="DL331" s="196"/>
      <c r="DM331" s="196"/>
      <c r="DN331" s="196"/>
      <c r="DO331" s="196"/>
      <c r="DP331" s="196"/>
      <c r="DQ331" s="196"/>
      <c r="DR331" s="196"/>
      <c r="DS331" s="196"/>
      <c r="DT331" s="196"/>
      <c r="DU331" s="196"/>
      <c r="DV331" s="196"/>
      <c r="DW331" s="196"/>
      <c r="DX331" s="196"/>
      <c r="DY331" s="196"/>
      <c r="DZ331" s="196"/>
      <c r="EA331" s="196"/>
      <c r="EB331" s="196"/>
      <c r="EC331" s="196"/>
      <c r="ED331" s="196"/>
      <c r="EE331" s="196"/>
      <c r="EF331" s="196"/>
      <c r="EG331" s="196"/>
      <c r="EH331" s="196"/>
      <c r="EI331" s="196"/>
      <c r="EJ331" s="196"/>
      <c r="EK331" s="196"/>
      <c r="EL331" s="196"/>
      <c r="EM331" s="196"/>
      <c r="EN331" s="196"/>
      <c r="EO331" s="196"/>
      <c r="EP331" s="196"/>
      <c r="EQ331" s="196"/>
      <c r="ER331" s="196"/>
      <c r="ES331" s="196"/>
      <c r="ET331" s="196"/>
      <c r="EU331" s="196"/>
      <c r="EV331" s="196"/>
      <c r="EW331" s="196"/>
      <c r="EX331" s="196"/>
      <c r="EY331" s="196"/>
      <c r="EZ331" s="196"/>
      <c r="FA331" s="196"/>
      <c r="FB331" s="196"/>
      <c r="FC331" s="196"/>
      <c r="FD331" s="196"/>
      <c r="FE331" s="196"/>
      <c r="FF331" s="196"/>
      <c r="FG331" s="196"/>
      <c r="FH331" s="196"/>
      <c r="FI331" s="196"/>
      <c r="FJ331" s="196"/>
      <c r="FK331" s="196"/>
      <c r="FL331" s="196"/>
      <c r="FM331" s="196"/>
      <c r="FN331" s="196"/>
      <c r="FO331" s="196"/>
      <c r="FP331" s="196"/>
      <c r="FQ331" s="196"/>
      <c r="FR331" s="196"/>
      <c r="FS331" s="196"/>
      <c r="FT331" s="196"/>
      <c r="FU331" s="196"/>
      <c r="FV331" s="196"/>
    </row>
    <row r="332" spans="1:178" s="19" customFormat="1" ht="12.75">
      <c r="A332" s="12"/>
      <c r="B332" s="79" t="s">
        <v>77</v>
      </c>
      <c r="C332" s="182" t="s">
        <v>451</v>
      </c>
      <c r="D332" s="180">
        <v>1</v>
      </c>
      <c r="E332" s="180" t="s">
        <v>19</v>
      </c>
      <c r="F332" s="357"/>
      <c r="G332" s="349"/>
      <c r="H332" s="355">
        <f t="shared" si="13"/>
        <v>0</v>
      </c>
      <c r="I332" s="196"/>
      <c r="J332" s="282"/>
      <c r="K332" s="196"/>
      <c r="L332" s="196"/>
      <c r="M332" s="196"/>
      <c r="N332" s="196"/>
      <c r="O332" s="196"/>
      <c r="P332" s="196"/>
      <c r="Q332" s="196"/>
      <c r="R332" s="196"/>
      <c r="S332" s="196"/>
      <c r="T332" s="196"/>
      <c r="U332" s="196"/>
      <c r="V332" s="196"/>
      <c r="W332" s="196"/>
      <c r="X332" s="196"/>
      <c r="Y332" s="196"/>
      <c r="Z332" s="196"/>
      <c r="AA332" s="196"/>
      <c r="AB332" s="196"/>
      <c r="AC332" s="196"/>
      <c r="AD332" s="196"/>
      <c r="AE332" s="196"/>
      <c r="AF332" s="196"/>
      <c r="AG332" s="196"/>
      <c r="AH332" s="196"/>
      <c r="AI332" s="196"/>
      <c r="AJ332" s="196"/>
      <c r="AK332" s="196"/>
      <c r="AL332" s="196"/>
      <c r="AM332" s="196"/>
      <c r="AN332" s="196"/>
      <c r="AO332" s="196"/>
      <c r="AP332" s="196"/>
      <c r="AQ332" s="196"/>
      <c r="AR332" s="196"/>
      <c r="AS332" s="196"/>
      <c r="AT332" s="196"/>
      <c r="AU332" s="196"/>
      <c r="AV332" s="196"/>
      <c r="AW332" s="196"/>
      <c r="AX332" s="196"/>
      <c r="AY332" s="196"/>
      <c r="AZ332" s="196"/>
      <c r="BA332" s="196"/>
      <c r="BB332" s="196"/>
      <c r="BC332" s="196"/>
      <c r="BD332" s="196"/>
      <c r="BE332" s="196"/>
      <c r="BF332" s="196"/>
      <c r="BG332" s="196"/>
      <c r="BH332" s="196"/>
      <c r="BI332" s="196"/>
      <c r="BJ332" s="196"/>
      <c r="BK332" s="196"/>
      <c r="BL332" s="196"/>
      <c r="BM332" s="196"/>
      <c r="BN332" s="196"/>
      <c r="BO332" s="196"/>
      <c r="BP332" s="196"/>
      <c r="BQ332" s="196"/>
      <c r="BR332" s="196"/>
      <c r="BS332" s="196"/>
      <c r="BT332" s="196"/>
      <c r="BU332" s="196"/>
      <c r="BV332" s="196"/>
      <c r="BW332" s="196"/>
      <c r="BX332" s="196"/>
      <c r="BY332" s="196"/>
      <c r="BZ332" s="196"/>
      <c r="CA332" s="196"/>
      <c r="CB332" s="196"/>
      <c r="CC332" s="196"/>
      <c r="CD332" s="196"/>
      <c r="CE332" s="196"/>
      <c r="CF332" s="196"/>
      <c r="CG332" s="196"/>
      <c r="CH332" s="196"/>
      <c r="CI332" s="196"/>
      <c r="CJ332" s="196"/>
      <c r="CK332" s="196"/>
      <c r="CL332" s="196"/>
      <c r="CM332" s="196"/>
      <c r="CN332" s="196"/>
      <c r="CO332" s="196"/>
      <c r="CP332" s="196"/>
      <c r="CQ332" s="196"/>
      <c r="CR332" s="196"/>
      <c r="CS332" s="196"/>
      <c r="CT332" s="196"/>
      <c r="CU332" s="196"/>
      <c r="CV332" s="196"/>
      <c r="CW332" s="196"/>
      <c r="CX332" s="196"/>
      <c r="CY332" s="196"/>
      <c r="CZ332" s="196"/>
      <c r="DA332" s="196"/>
      <c r="DB332" s="196"/>
      <c r="DC332" s="196"/>
      <c r="DD332" s="196"/>
      <c r="DE332" s="196"/>
      <c r="DF332" s="196"/>
      <c r="DG332" s="196"/>
      <c r="DH332" s="196"/>
      <c r="DI332" s="196"/>
      <c r="DJ332" s="196"/>
      <c r="DK332" s="196"/>
      <c r="DL332" s="196"/>
      <c r="DM332" s="196"/>
      <c r="DN332" s="196"/>
      <c r="DO332" s="196"/>
      <c r="DP332" s="196"/>
      <c r="DQ332" s="196"/>
      <c r="DR332" s="196"/>
      <c r="DS332" s="196"/>
      <c r="DT332" s="196"/>
      <c r="DU332" s="196"/>
      <c r="DV332" s="196"/>
      <c r="DW332" s="196"/>
      <c r="DX332" s="196"/>
      <c r="DY332" s="196"/>
      <c r="DZ332" s="196"/>
      <c r="EA332" s="196"/>
      <c r="EB332" s="196"/>
      <c r="EC332" s="196"/>
      <c r="ED332" s="196"/>
      <c r="EE332" s="196"/>
      <c r="EF332" s="196"/>
      <c r="EG332" s="196"/>
      <c r="EH332" s="196"/>
      <c r="EI332" s="196"/>
      <c r="EJ332" s="196"/>
      <c r="EK332" s="196"/>
      <c r="EL332" s="196"/>
      <c r="EM332" s="196"/>
      <c r="EN332" s="196"/>
      <c r="EO332" s="196"/>
      <c r="EP332" s="196"/>
      <c r="EQ332" s="196"/>
      <c r="ER332" s="196"/>
      <c r="ES332" s="196"/>
      <c r="ET332" s="196"/>
      <c r="EU332" s="196"/>
      <c r="EV332" s="196"/>
      <c r="EW332" s="196"/>
      <c r="EX332" s="196"/>
      <c r="EY332" s="196"/>
      <c r="EZ332" s="196"/>
      <c r="FA332" s="196"/>
      <c r="FB332" s="196"/>
      <c r="FC332" s="196"/>
      <c r="FD332" s="196"/>
      <c r="FE332" s="196"/>
      <c r="FF332" s="196"/>
      <c r="FG332" s="196"/>
      <c r="FH332" s="196"/>
      <c r="FI332" s="196"/>
      <c r="FJ332" s="196"/>
      <c r="FK332" s="196"/>
      <c r="FL332" s="196"/>
      <c r="FM332" s="196"/>
      <c r="FN332" s="196"/>
      <c r="FO332" s="196"/>
      <c r="FP332" s="196"/>
      <c r="FQ332" s="196"/>
      <c r="FR332" s="196"/>
      <c r="FS332" s="196"/>
      <c r="FT332" s="196"/>
      <c r="FU332" s="196"/>
      <c r="FV332" s="196"/>
    </row>
    <row r="333" spans="1:10" s="19" customFormat="1" ht="12.75">
      <c r="A333" s="12"/>
      <c r="B333" s="79" t="s">
        <v>79</v>
      </c>
      <c r="C333" s="82" t="s">
        <v>452</v>
      </c>
      <c r="D333" s="180"/>
      <c r="E333" s="180" t="s">
        <v>8</v>
      </c>
      <c r="F333" s="11"/>
      <c r="G333" s="128"/>
      <c r="H333" s="355"/>
      <c r="J333" s="280"/>
    </row>
    <row r="334" spans="1:10" s="19" customFormat="1" ht="12.75">
      <c r="A334" s="12"/>
      <c r="B334" s="79" t="s">
        <v>333</v>
      </c>
      <c r="C334" s="82" t="s">
        <v>453</v>
      </c>
      <c r="D334" s="180">
        <v>41</v>
      </c>
      <c r="E334" s="180" t="s">
        <v>19</v>
      </c>
      <c r="F334" s="337"/>
      <c r="G334" s="349"/>
      <c r="H334" s="355">
        <f t="shared" si="13"/>
        <v>0</v>
      </c>
      <c r="J334" s="280"/>
    </row>
    <row r="335" spans="1:10" s="19" customFormat="1" ht="12.75">
      <c r="A335" s="12"/>
      <c r="B335" s="79" t="s">
        <v>454</v>
      </c>
      <c r="C335" s="82" t="s">
        <v>455</v>
      </c>
      <c r="D335" s="180">
        <v>19</v>
      </c>
      <c r="E335" s="180" t="s">
        <v>19</v>
      </c>
      <c r="F335" s="337"/>
      <c r="G335" s="349"/>
      <c r="H335" s="355">
        <f t="shared" si="13"/>
        <v>0</v>
      </c>
      <c r="J335" s="280"/>
    </row>
    <row r="336" spans="1:10" s="19" customFormat="1" ht="12.75">
      <c r="A336" s="12"/>
      <c r="B336" s="79" t="s">
        <v>335</v>
      </c>
      <c r="C336" s="82" t="s">
        <v>456</v>
      </c>
      <c r="D336" s="180"/>
      <c r="E336" s="180" t="s">
        <v>8</v>
      </c>
      <c r="F336" s="11"/>
      <c r="G336" s="128"/>
      <c r="H336" s="355"/>
      <c r="J336" s="280"/>
    </row>
    <row r="337" spans="1:10" s="19" customFormat="1" ht="12.75">
      <c r="A337" s="12"/>
      <c r="B337" s="79" t="s">
        <v>337</v>
      </c>
      <c r="C337" s="82" t="s">
        <v>457</v>
      </c>
      <c r="D337" s="180">
        <v>1</v>
      </c>
      <c r="E337" s="180" t="s">
        <v>19</v>
      </c>
      <c r="F337" s="337"/>
      <c r="G337" s="349"/>
      <c r="H337" s="355">
        <f t="shared" si="13"/>
        <v>0</v>
      </c>
      <c r="J337" s="280"/>
    </row>
    <row r="338" spans="1:10" s="19" customFormat="1" ht="12.75">
      <c r="A338" s="12"/>
      <c r="B338" s="79" t="s">
        <v>339</v>
      </c>
      <c r="C338" s="82" t="s">
        <v>458</v>
      </c>
      <c r="D338" s="180">
        <v>1</v>
      </c>
      <c r="E338" s="180" t="s">
        <v>19</v>
      </c>
      <c r="F338" s="337"/>
      <c r="G338" s="349"/>
      <c r="H338" s="355">
        <f t="shared" si="13"/>
        <v>0</v>
      </c>
      <c r="J338" s="280"/>
    </row>
    <row r="339" spans="1:10" s="19" customFormat="1" ht="12.75">
      <c r="A339" s="12"/>
      <c r="B339" s="79" t="s">
        <v>341</v>
      </c>
      <c r="C339" s="82" t="s">
        <v>459</v>
      </c>
      <c r="D339" s="180"/>
      <c r="E339" s="180" t="s">
        <v>8</v>
      </c>
      <c r="F339" s="11"/>
      <c r="G339" s="128"/>
      <c r="H339" s="355"/>
      <c r="J339" s="280"/>
    </row>
    <row r="340" spans="1:10" s="19" customFormat="1" ht="12.75">
      <c r="A340" s="12"/>
      <c r="B340" s="79" t="s">
        <v>460</v>
      </c>
      <c r="C340" s="82" t="s">
        <v>461</v>
      </c>
      <c r="D340" s="180">
        <v>1</v>
      </c>
      <c r="E340" s="180" t="s">
        <v>19</v>
      </c>
      <c r="F340" s="337"/>
      <c r="G340" s="349"/>
      <c r="H340" s="355">
        <f t="shared" si="13"/>
        <v>0</v>
      </c>
      <c r="J340" s="280"/>
    </row>
    <row r="341" spans="1:10" s="19" customFormat="1" ht="12.75">
      <c r="A341" s="12"/>
      <c r="B341" s="79" t="s">
        <v>462</v>
      </c>
      <c r="C341" s="82" t="s">
        <v>463</v>
      </c>
      <c r="D341" s="180">
        <v>2</v>
      </c>
      <c r="E341" s="180" t="s">
        <v>19</v>
      </c>
      <c r="F341" s="337"/>
      <c r="G341" s="349"/>
      <c r="H341" s="355">
        <f t="shared" si="13"/>
        <v>0</v>
      </c>
      <c r="J341" s="280"/>
    </row>
    <row r="342" spans="1:10" s="19" customFormat="1" ht="12.75">
      <c r="A342" s="12"/>
      <c r="B342" s="79" t="s">
        <v>464</v>
      </c>
      <c r="C342" s="82" t="s">
        <v>465</v>
      </c>
      <c r="D342" s="180">
        <v>4</v>
      </c>
      <c r="E342" s="180" t="s">
        <v>19</v>
      </c>
      <c r="F342" s="337"/>
      <c r="G342" s="349"/>
      <c r="H342" s="355">
        <f t="shared" si="13"/>
        <v>0</v>
      </c>
      <c r="J342" s="280"/>
    </row>
    <row r="343" spans="1:10" s="19" customFormat="1" ht="12.75">
      <c r="A343" s="12"/>
      <c r="B343" s="79" t="s">
        <v>466</v>
      </c>
      <c r="C343" s="82" t="s">
        <v>458</v>
      </c>
      <c r="D343" s="180">
        <v>4</v>
      </c>
      <c r="E343" s="180" t="s">
        <v>19</v>
      </c>
      <c r="F343" s="337"/>
      <c r="G343" s="349"/>
      <c r="H343" s="355">
        <f t="shared" si="13"/>
        <v>0</v>
      </c>
      <c r="J343" s="280"/>
    </row>
    <row r="344" spans="1:10" s="19" customFormat="1" ht="12.75">
      <c r="A344" s="12"/>
      <c r="B344" s="79" t="s">
        <v>467</v>
      </c>
      <c r="C344" s="82" t="s">
        <v>468</v>
      </c>
      <c r="D344" s="180">
        <v>1</v>
      </c>
      <c r="E344" s="180" t="s">
        <v>19</v>
      </c>
      <c r="F344" s="337"/>
      <c r="G344" s="349"/>
      <c r="H344" s="355">
        <f t="shared" si="13"/>
        <v>0</v>
      </c>
      <c r="J344" s="280"/>
    </row>
    <row r="345" spans="1:10" s="19" customFormat="1" ht="12.75">
      <c r="A345" s="12"/>
      <c r="B345" s="79" t="s">
        <v>469</v>
      </c>
      <c r="C345" s="82" t="s">
        <v>470</v>
      </c>
      <c r="D345" s="180">
        <v>2</v>
      </c>
      <c r="E345" s="180" t="s">
        <v>19</v>
      </c>
      <c r="F345" s="337"/>
      <c r="G345" s="349"/>
      <c r="H345" s="355">
        <f t="shared" si="13"/>
        <v>0</v>
      </c>
      <c r="J345" s="280"/>
    </row>
    <row r="346" spans="1:10" s="19" customFormat="1" ht="25.5">
      <c r="A346" s="12"/>
      <c r="B346" s="79" t="s">
        <v>343</v>
      </c>
      <c r="C346" s="127" t="s">
        <v>778</v>
      </c>
      <c r="D346" s="180">
        <v>4100</v>
      </c>
      <c r="E346" s="180" t="s">
        <v>23</v>
      </c>
      <c r="F346" s="337"/>
      <c r="G346" s="349"/>
      <c r="H346" s="355">
        <f t="shared" si="13"/>
        <v>0</v>
      </c>
      <c r="J346" s="280"/>
    </row>
    <row r="347" spans="1:10" s="19" customFormat="1" ht="25.5">
      <c r="A347" s="12"/>
      <c r="B347" s="79" t="s">
        <v>345</v>
      </c>
      <c r="C347" s="127" t="s">
        <v>779</v>
      </c>
      <c r="D347" s="180">
        <v>2100</v>
      </c>
      <c r="E347" s="180" t="s">
        <v>23</v>
      </c>
      <c r="F347" s="337"/>
      <c r="G347" s="349"/>
      <c r="H347" s="355">
        <f t="shared" si="13"/>
        <v>0</v>
      </c>
      <c r="J347" s="280"/>
    </row>
    <row r="348" spans="1:10" s="19" customFormat="1" ht="25.5">
      <c r="A348" s="12"/>
      <c r="B348" s="79" t="s">
        <v>347</v>
      </c>
      <c r="C348" s="127" t="s">
        <v>780</v>
      </c>
      <c r="D348" s="180">
        <v>150</v>
      </c>
      <c r="E348" s="180" t="s">
        <v>23</v>
      </c>
      <c r="F348" s="337"/>
      <c r="G348" s="349"/>
      <c r="H348" s="355">
        <f t="shared" si="13"/>
        <v>0</v>
      </c>
      <c r="J348" s="280"/>
    </row>
    <row r="349" spans="1:10" s="19" customFormat="1" ht="25.5">
      <c r="A349" s="12"/>
      <c r="B349" s="79" t="s">
        <v>471</v>
      </c>
      <c r="C349" s="127" t="s">
        <v>770</v>
      </c>
      <c r="D349" s="180">
        <v>1000</v>
      </c>
      <c r="E349" s="180" t="s">
        <v>23</v>
      </c>
      <c r="F349" s="337"/>
      <c r="G349" s="349"/>
      <c r="H349" s="355">
        <f t="shared" si="13"/>
        <v>0</v>
      </c>
      <c r="J349" s="280"/>
    </row>
    <row r="350" spans="1:10" s="19" customFormat="1" ht="25.5">
      <c r="A350" s="12"/>
      <c r="B350" s="79" t="s">
        <v>472</v>
      </c>
      <c r="C350" s="127" t="s">
        <v>771</v>
      </c>
      <c r="D350" s="180">
        <v>3</v>
      </c>
      <c r="E350" s="180" t="s">
        <v>23</v>
      </c>
      <c r="F350" s="337"/>
      <c r="G350" s="349"/>
      <c r="H350" s="355">
        <f t="shared" si="13"/>
        <v>0</v>
      </c>
      <c r="J350" s="280"/>
    </row>
    <row r="351" spans="1:10" s="19" customFormat="1" ht="25.5">
      <c r="A351" s="12"/>
      <c r="B351" s="79" t="s">
        <v>473</v>
      </c>
      <c r="C351" s="127" t="s">
        <v>781</v>
      </c>
      <c r="D351" s="180">
        <v>110</v>
      </c>
      <c r="E351" s="180" t="s">
        <v>23</v>
      </c>
      <c r="F351" s="337"/>
      <c r="G351" s="349"/>
      <c r="H351" s="355">
        <f t="shared" si="13"/>
        <v>0</v>
      </c>
      <c r="J351" s="280"/>
    </row>
    <row r="352" spans="1:10" s="19" customFormat="1" ht="25.5">
      <c r="A352" s="12"/>
      <c r="B352" s="79" t="s">
        <v>474</v>
      </c>
      <c r="C352" s="127" t="s">
        <v>782</v>
      </c>
      <c r="D352" s="180">
        <v>50</v>
      </c>
      <c r="E352" s="180" t="s">
        <v>23</v>
      </c>
      <c r="F352" s="337"/>
      <c r="G352" s="349"/>
      <c r="H352" s="355">
        <f t="shared" si="13"/>
        <v>0</v>
      </c>
      <c r="J352" s="280"/>
    </row>
    <row r="353" spans="1:10" s="199" customFormat="1" ht="12.75">
      <c r="A353" s="197"/>
      <c r="B353" s="79" t="s">
        <v>475</v>
      </c>
      <c r="C353" s="198" t="s">
        <v>476</v>
      </c>
      <c r="D353" s="180">
        <v>50</v>
      </c>
      <c r="E353" s="180" t="s">
        <v>23</v>
      </c>
      <c r="F353" s="349"/>
      <c r="G353" s="349"/>
      <c r="H353" s="355">
        <f t="shared" si="13"/>
        <v>0</v>
      </c>
      <c r="I353" s="310"/>
      <c r="J353" s="283"/>
    </row>
    <row r="354" spans="1:10" s="19" customFormat="1" ht="13.5" customHeight="1">
      <c r="A354" s="12"/>
      <c r="B354" s="79" t="s">
        <v>477</v>
      </c>
      <c r="C354" s="82" t="s">
        <v>478</v>
      </c>
      <c r="D354" s="180">
        <v>17</v>
      </c>
      <c r="E354" s="180" t="s">
        <v>19</v>
      </c>
      <c r="F354" s="337"/>
      <c r="G354" s="349"/>
      <c r="H354" s="355">
        <f t="shared" si="13"/>
        <v>0</v>
      </c>
      <c r="J354" s="280"/>
    </row>
    <row r="355" spans="1:10" s="19" customFormat="1" ht="13.5" customHeight="1">
      <c r="A355" s="12"/>
      <c r="B355" s="79" t="s">
        <v>479</v>
      </c>
      <c r="C355" s="127" t="s">
        <v>480</v>
      </c>
      <c r="D355" s="180">
        <v>1</v>
      </c>
      <c r="E355" s="180" t="s">
        <v>19</v>
      </c>
      <c r="F355" s="337"/>
      <c r="G355" s="349"/>
      <c r="H355" s="355">
        <f t="shared" si="13"/>
        <v>0</v>
      </c>
      <c r="J355" s="280"/>
    </row>
    <row r="356" spans="1:11" s="19" customFormat="1" ht="38.25">
      <c r="A356" s="12"/>
      <c r="B356" s="79" t="s">
        <v>481</v>
      </c>
      <c r="C356" s="82" t="s">
        <v>482</v>
      </c>
      <c r="D356" s="83">
        <v>1</v>
      </c>
      <c r="E356" s="83" t="s">
        <v>280</v>
      </c>
      <c r="F356" s="337"/>
      <c r="G356" s="337"/>
      <c r="H356" s="355">
        <f t="shared" si="13"/>
        <v>0</v>
      </c>
      <c r="I356" s="28"/>
      <c r="J356" s="284"/>
      <c r="K356" s="28"/>
    </row>
    <row r="357" spans="1:19" s="193" customFormat="1" ht="12.75">
      <c r="A357" s="86"/>
      <c r="B357" s="78">
        <v>3</v>
      </c>
      <c r="C357" s="178" t="s">
        <v>483</v>
      </c>
      <c r="D357" s="384"/>
      <c r="E357" s="384"/>
      <c r="F357" s="384"/>
      <c r="G357" s="384"/>
      <c r="H357" s="385"/>
      <c r="I357" s="309"/>
      <c r="J357" s="221"/>
      <c r="K357" s="192"/>
      <c r="L357" s="192"/>
      <c r="M357" s="192"/>
      <c r="N357" s="192"/>
      <c r="O357" s="192"/>
      <c r="P357" s="192"/>
      <c r="Q357" s="192"/>
      <c r="R357" s="192"/>
      <c r="S357" s="192"/>
    </row>
    <row r="358" spans="1:10" s="19" customFormat="1" ht="51.75" customHeight="1">
      <c r="A358" s="12"/>
      <c r="B358" s="79" t="s">
        <v>83</v>
      </c>
      <c r="C358" s="82" t="s">
        <v>783</v>
      </c>
      <c r="D358" s="83">
        <v>89</v>
      </c>
      <c r="E358" s="84" t="s">
        <v>19</v>
      </c>
      <c r="F358" s="337"/>
      <c r="G358" s="337"/>
      <c r="H358" s="355">
        <f t="shared" si="13"/>
        <v>0</v>
      </c>
      <c r="J358" s="280"/>
    </row>
    <row r="359" spans="1:10" s="19" customFormat="1" ht="51">
      <c r="A359" s="12"/>
      <c r="B359" s="79" t="s">
        <v>85</v>
      </c>
      <c r="C359" s="82" t="s">
        <v>784</v>
      </c>
      <c r="D359" s="83">
        <v>11</v>
      </c>
      <c r="E359" s="84" t="s">
        <v>19</v>
      </c>
      <c r="F359" s="337"/>
      <c r="G359" s="337"/>
      <c r="H359" s="355">
        <f t="shared" si="13"/>
        <v>0</v>
      </c>
      <c r="J359" s="280"/>
    </row>
    <row r="360" spans="1:10" s="19" customFormat="1" ht="25.5">
      <c r="A360" s="12"/>
      <c r="B360" s="79" t="s">
        <v>87</v>
      </c>
      <c r="C360" s="82" t="s">
        <v>484</v>
      </c>
      <c r="D360" s="83">
        <v>1</v>
      </c>
      <c r="E360" s="84" t="s">
        <v>19</v>
      </c>
      <c r="F360" s="337"/>
      <c r="G360" s="337"/>
      <c r="H360" s="355">
        <f t="shared" si="13"/>
        <v>0</v>
      </c>
      <c r="J360" s="280"/>
    </row>
    <row r="361" spans="1:10" s="19" customFormat="1" ht="25.5">
      <c r="A361" s="12"/>
      <c r="B361" s="79" t="s">
        <v>281</v>
      </c>
      <c r="C361" s="82" t="s">
        <v>485</v>
      </c>
      <c r="D361" s="83">
        <v>2</v>
      </c>
      <c r="E361" s="84" t="s">
        <v>19</v>
      </c>
      <c r="F361" s="337"/>
      <c r="G361" s="337"/>
      <c r="H361" s="355">
        <f t="shared" si="13"/>
        <v>0</v>
      </c>
      <c r="J361" s="280"/>
    </row>
    <row r="362" spans="1:10" s="19" customFormat="1" ht="25.5">
      <c r="A362" s="12"/>
      <c r="B362" s="79" t="s">
        <v>403</v>
      </c>
      <c r="C362" s="82" t="s">
        <v>486</v>
      </c>
      <c r="D362" s="83">
        <v>4</v>
      </c>
      <c r="E362" s="84" t="s">
        <v>19</v>
      </c>
      <c r="F362" s="337"/>
      <c r="G362" s="337"/>
      <c r="H362" s="355">
        <f t="shared" si="13"/>
        <v>0</v>
      </c>
      <c r="J362" s="280"/>
    </row>
    <row r="363" spans="1:10" s="19" customFormat="1" ht="24.75" customHeight="1">
      <c r="A363" s="12"/>
      <c r="B363" s="79" t="s">
        <v>405</v>
      </c>
      <c r="C363" s="195" t="s">
        <v>487</v>
      </c>
      <c r="D363" s="83">
        <v>2</v>
      </c>
      <c r="E363" s="84" t="s">
        <v>19</v>
      </c>
      <c r="F363" s="358"/>
      <c r="G363" s="358"/>
      <c r="H363" s="355">
        <f t="shared" si="13"/>
        <v>0</v>
      </c>
      <c r="J363" s="280"/>
    </row>
    <row r="364" spans="1:10" s="19" customFormat="1" ht="12.75">
      <c r="A364" s="12"/>
      <c r="B364" s="79" t="s">
        <v>407</v>
      </c>
      <c r="C364" s="82" t="s">
        <v>488</v>
      </c>
      <c r="D364" s="83">
        <v>5</v>
      </c>
      <c r="E364" s="84" t="s">
        <v>280</v>
      </c>
      <c r="F364" s="337"/>
      <c r="G364" s="337"/>
      <c r="H364" s="355">
        <f t="shared" si="13"/>
        <v>0</v>
      </c>
      <c r="J364" s="280"/>
    </row>
    <row r="365" spans="1:85" s="19" customFormat="1" ht="12.75">
      <c r="A365" s="200"/>
      <c r="B365" s="79" t="s">
        <v>489</v>
      </c>
      <c r="C365" s="201" t="s">
        <v>490</v>
      </c>
      <c r="D365" s="191">
        <v>2</v>
      </c>
      <c r="E365" s="190" t="s">
        <v>280</v>
      </c>
      <c r="F365" s="337"/>
      <c r="G365" s="359"/>
      <c r="H365" s="355">
        <f t="shared" si="13"/>
        <v>0</v>
      </c>
      <c r="I365" s="28"/>
      <c r="J365" s="284"/>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row>
    <row r="366" spans="1:10" s="19" customFormat="1" ht="38.25">
      <c r="A366" s="12"/>
      <c r="B366" s="79" t="s">
        <v>491</v>
      </c>
      <c r="C366" s="82" t="s">
        <v>785</v>
      </c>
      <c r="D366" s="83">
        <v>500</v>
      </c>
      <c r="E366" s="84" t="s">
        <v>23</v>
      </c>
      <c r="F366" s="337"/>
      <c r="G366" s="337"/>
      <c r="H366" s="355">
        <f t="shared" si="13"/>
        <v>0</v>
      </c>
      <c r="J366" s="280"/>
    </row>
    <row r="367" spans="1:10" s="19" customFormat="1" ht="12.75">
      <c r="A367" s="12"/>
      <c r="B367" s="79" t="s">
        <v>492</v>
      </c>
      <c r="C367" s="82" t="s">
        <v>493</v>
      </c>
      <c r="D367" s="83">
        <v>99</v>
      </c>
      <c r="E367" s="84" t="s">
        <v>19</v>
      </c>
      <c r="F367" s="337"/>
      <c r="G367" s="337"/>
      <c r="H367" s="355">
        <f t="shared" si="13"/>
        <v>0</v>
      </c>
      <c r="J367" s="280"/>
    </row>
    <row r="368" spans="1:10" s="19" customFormat="1" ht="25.5">
      <c r="A368" s="12"/>
      <c r="B368" s="79" t="s">
        <v>494</v>
      </c>
      <c r="C368" s="82" t="s">
        <v>786</v>
      </c>
      <c r="D368" s="83">
        <v>10</v>
      </c>
      <c r="E368" s="84" t="s">
        <v>23</v>
      </c>
      <c r="F368" s="337"/>
      <c r="G368" s="337"/>
      <c r="H368" s="355">
        <f t="shared" si="13"/>
        <v>0</v>
      </c>
      <c r="J368" s="280"/>
    </row>
    <row r="369" spans="1:10" s="19" customFormat="1" ht="12.75">
      <c r="A369" s="12"/>
      <c r="B369" s="79" t="s">
        <v>495</v>
      </c>
      <c r="C369" s="82" t="s">
        <v>787</v>
      </c>
      <c r="D369" s="83">
        <v>3</v>
      </c>
      <c r="E369" s="84" t="s">
        <v>280</v>
      </c>
      <c r="F369" s="337"/>
      <c r="G369" s="337"/>
      <c r="H369" s="355">
        <f t="shared" si="13"/>
        <v>0</v>
      </c>
      <c r="J369" s="280"/>
    </row>
    <row r="370" spans="1:10" s="19" customFormat="1" ht="12.75">
      <c r="A370" s="12"/>
      <c r="B370" s="79" t="s">
        <v>496</v>
      </c>
      <c r="C370" s="82" t="s">
        <v>788</v>
      </c>
      <c r="D370" s="83">
        <v>12</v>
      </c>
      <c r="E370" s="84" t="s">
        <v>19</v>
      </c>
      <c r="F370" s="337"/>
      <c r="G370" s="337"/>
      <c r="H370" s="355">
        <f t="shared" si="13"/>
        <v>0</v>
      </c>
      <c r="J370" s="280"/>
    </row>
    <row r="371" spans="1:10" s="19" customFormat="1" ht="12.75">
      <c r="A371" s="12"/>
      <c r="B371" s="79" t="s">
        <v>497</v>
      </c>
      <c r="C371" s="82" t="s">
        <v>789</v>
      </c>
      <c r="D371" s="83">
        <v>5</v>
      </c>
      <c r="E371" s="84" t="s">
        <v>19</v>
      </c>
      <c r="F371" s="337"/>
      <c r="G371" s="337"/>
      <c r="H371" s="355">
        <f t="shared" si="13"/>
        <v>0</v>
      </c>
      <c r="J371" s="280"/>
    </row>
    <row r="372" spans="1:10" s="13" customFormat="1" ht="12.75">
      <c r="A372" s="12"/>
      <c r="B372" s="79" t="s">
        <v>498</v>
      </c>
      <c r="C372" s="202" t="s">
        <v>790</v>
      </c>
      <c r="D372" s="83">
        <v>2</v>
      </c>
      <c r="E372" s="203" t="s">
        <v>19</v>
      </c>
      <c r="F372" s="360"/>
      <c r="G372" s="360"/>
      <c r="H372" s="355">
        <f t="shared" si="13"/>
        <v>0</v>
      </c>
      <c r="J372" s="272"/>
    </row>
    <row r="373" spans="1:10" s="13" customFormat="1" ht="12.75">
      <c r="A373" s="12"/>
      <c r="B373" s="79" t="s">
        <v>499</v>
      </c>
      <c r="C373" s="202" t="s">
        <v>500</v>
      </c>
      <c r="D373" s="83">
        <v>2</v>
      </c>
      <c r="E373" s="203" t="s">
        <v>19</v>
      </c>
      <c r="F373" s="360"/>
      <c r="G373" s="360"/>
      <c r="H373" s="355">
        <f t="shared" si="13"/>
        <v>0</v>
      </c>
      <c r="J373" s="272"/>
    </row>
    <row r="374" spans="1:10" s="19" customFormat="1" ht="12.75">
      <c r="A374" s="12"/>
      <c r="B374" s="79" t="s">
        <v>501</v>
      </c>
      <c r="C374" s="82" t="s">
        <v>502</v>
      </c>
      <c r="D374" s="83">
        <v>128</v>
      </c>
      <c r="E374" s="84" t="s">
        <v>19</v>
      </c>
      <c r="F374" s="337"/>
      <c r="G374" s="337"/>
      <c r="H374" s="355">
        <f t="shared" si="13"/>
        <v>0</v>
      </c>
      <c r="J374" s="280"/>
    </row>
    <row r="375" spans="1:10" s="19" customFormat="1" ht="12.75">
      <c r="A375" s="12"/>
      <c r="B375" s="79" t="s">
        <v>503</v>
      </c>
      <c r="C375" s="82" t="s">
        <v>504</v>
      </c>
      <c r="D375" s="83">
        <v>124</v>
      </c>
      <c r="E375" s="84" t="s">
        <v>19</v>
      </c>
      <c r="F375" s="337"/>
      <c r="G375" s="337"/>
      <c r="H375" s="355">
        <f t="shared" si="13"/>
        <v>0</v>
      </c>
      <c r="J375" s="280"/>
    </row>
    <row r="376" spans="1:10" s="19" customFormat="1" ht="12.75">
      <c r="A376" s="12"/>
      <c r="B376" s="79" t="s">
        <v>505</v>
      </c>
      <c r="C376" s="82" t="s">
        <v>506</v>
      </c>
      <c r="D376" s="83">
        <v>40</v>
      </c>
      <c r="E376" s="84" t="s">
        <v>19</v>
      </c>
      <c r="F376" s="337"/>
      <c r="G376" s="337"/>
      <c r="H376" s="355">
        <f t="shared" si="13"/>
        <v>0</v>
      </c>
      <c r="J376" s="280"/>
    </row>
    <row r="377" spans="1:10" s="19" customFormat="1" ht="12.75">
      <c r="A377" s="12"/>
      <c r="B377" s="79" t="s">
        <v>507</v>
      </c>
      <c r="C377" s="82" t="s">
        <v>508</v>
      </c>
      <c r="D377" s="83"/>
      <c r="E377" s="84"/>
      <c r="F377" s="11"/>
      <c r="G377" s="11"/>
      <c r="H377" s="85"/>
      <c r="J377" s="280"/>
    </row>
    <row r="378" spans="1:10" s="19" customFormat="1" ht="12.75">
      <c r="A378" s="12"/>
      <c r="B378" s="79" t="s">
        <v>509</v>
      </c>
      <c r="C378" s="82" t="s">
        <v>510</v>
      </c>
      <c r="D378" s="83">
        <v>3</v>
      </c>
      <c r="E378" s="84" t="s">
        <v>19</v>
      </c>
      <c r="F378" s="337"/>
      <c r="G378" s="337"/>
      <c r="H378" s="355">
        <f t="shared" si="13"/>
        <v>0</v>
      </c>
      <c r="J378" s="280"/>
    </row>
    <row r="379" spans="1:10" s="19" customFormat="1" ht="12.75">
      <c r="A379" s="12"/>
      <c r="B379" s="79" t="s">
        <v>511</v>
      </c>
      <c r="C379" s="82" t="s">
        <v>512</v>
      </c>
      <c r="D379" s="83">
        <v>16</v>
      </c>
      <c r="E379" s="84" t="s">
        <v>19</v>
      </c>
      <c r="F379" s="337"/>
      <c r="G379" s="337"/>
      <c r="H379" s="355">
        <f t="shared" si="13"/>
        <v>0</v>
      </c>
      <c r="J379" s="280"/>
    </row>
    <row r="380" spans="1:10" s="19" customFormat="1" ht="15" customHeight="1">
      <c r="A380" s="12"/>
      <c r="B380" s="79" t="s">
        <v>513</v>
      </c>
      <c r="C380" s="82" t="s">
        <v>514</v>
      </c>
      <c r="D380" s="83">
        <v>4</v>
      </c>
      <c r="E380" s="84" t="s">
        <v>19</v>
      </c>
      <c r="F380" s="337"/>
      <c r="G380" s="337"/>
      <c r="H380" s="355">
        <f t="shared" si="13"/>
        <v>0</v>
      </c>
      <c r="J380" s="280"/>
    </row>
    <row r="381" spans="1:10" s="19" customFormat="1" ht="15" customHeight="1">
      <c r="A381" s="12"/>
      <c r="B381" s="79" t="s">
        <v>515</v>
      </c>
      <c r="C381" s="82" t="s">
        <v>516</v>
      </c>
      <c r="D381" s="83">
        <v>4</v>
      </c>
      <c r="E381" s="84" t="s">
        <v>19</v>
      </c>
      <c r="F381" s="337"/>
      <c r="G381" s="337"/>
      <c r="H381" s="355">
        <f t="shared" si="13"/>
        <v>0</v>
      </c>
      <c r="J381" s="280"/>
    </row>
    <row r="382" spans="1:10" s="19" customFormat="1" ht="12.75">
      <c r="A382" s="12"/>
      <c r="B382" s="79" t="s">
        <v>517</v>
      </c>
      <c r="C382" s="82" t="s">
        <v>518</v>
      </c>
      <c r="D382" s="83">
        <v>3</v>
      </c>
      <c r="E382" s="84" t="s">
        <v>19</v>
      </c>
      <c r="F382" s="337"/>
      <c r="G382" s="337"/>
      <c r="H382" s="355">
        <f t="shared" si="13"/>
        <v>0</v>
      </c>
      <c r="J382" s="280"/>
    </row>
    <row r="383" spans="1:10" s="19" customFormat="1" ht="25.5">
      <c r="A383" s="12"/>
      <c r="B383" s="79" t="s">
        <v>519</v>
      </c>
      <c r="C383" s="82" t="s">
        <v>520</v>
      </c>
      <c r="D383" s="83">
        <v>5</v>
      </c>
      <c r="E383" s="84" t="s">
        <v>19</v>
      </c>
      <c r="F383" s="337"/>
      <c r="G383" s="337"/>
      <c r="H383" s="355">
        <f t="shared" si="13"/>
        <v>0</v>
      </c>
      <c r="J383" s="280"/>
    </row>
    <row r="384" spans="1:10" s="19" customFormat="1" ht="24" customHeight="1">
      <c r="A384" s="12"/>
      <c r="B384" s="79" t="s">
        <v>521</v>
      </c>
      <c r="C384" s="82" t="s">
        <v>522</v>
      </c>
      <c r="D384" s="83">
        <v>4</v>
      </c>
      <c r="E384" s="84" t="s">
        <v>19</v>
      </c>
      <c r="F384" s="337"/>
      <c r="G384" s="337"/>
      <c r="H384" s="355">
        <f t="shared" si="13"/>
        <v>0</v>
      </c>
      <c r="J384" s="280"/>
    </row>
    <row r="385" spans="1:10" s="19" customFormat="1" ht="25.5">
      <c r="A385" s="12"/>
      <c r="B385" s="79" t="s">
        <v>523</v>
      </c>
      <c r="C385" s="82" t="s">
        <v>524</v>
      </c>
      <c r="D385" s="83">
        <v>5</v>
      </c>
      <c r="E385" s="84" t="s">
        <v>19</v>
      </c>
      <c r="F385" s="337"/>
      <c r="G385" s="337"/>
      <c r="H385" s="355">
        <f t="shared" si="13"/>
        <v>0</v>
      </c>
      <c r="J385" s="280"/>
    </row>
    <row r="386" spans="1:10" s="19" customFormat="1" ht="25.5">
      <c r="A386" s="12"/>
      <c r="B386" s="79" t="s">
        <v>525</v>
      </c>
      <c r="C386" s="82" t="s">
        <v>526</v>
      </c>
      <c r="D386" s="83">
        <v>4</v>
      </c>
      <c r="E386" s="84" t="s">
        <v>19</v>
      </c>
      <c r="F386" s="337"/>
      <c r="G386" s="337"/>
      <c r="H386" s="355">
        <f t="shared" si="13"/>
        <v>0</v>
      </c>
      <c r="J386" s="280"/>
    </row>
    <row r="387" spans="1:10" s="19" customFormat="1" ht="25.5">
      <c r="A387" s="12"/>
      <c r="B387" s="79" t="s">
        <v>527</v>
      </c>
      <c r="C387" s="82" t="s">
        <v>791</v>
      </c>
      <c r="D387" s="83">
        <v>23</v>
      </c>
      <c r="E387" s="84" t="s">
        <v>19</v>
      </c>
      <c r="F387" s="337"/>
      <c r="G387" s="337"/>
      <c r="H387" s="355">
        <f t="shared" si="13"/>
        <v>0</v>
      </c>
      <c r="J387" s="280"/>
    </row>
    <row r="388" spans="1:10" s="19" customFormat="1" ht="25.5">
      <c r="A388" s="12"/>
      <c r="B388" s="79" t="s">
        <v>528</v>
      </c>
      <c r="C388" s="82" t="s">
        <v>792</v>
      </c>
      <c r="D388" s="83">
        <v>6</v>
      </c>
      <c r="E388" s="84" t="s">
        <v>19</v>
      </c>
      <c r="F388" s="337"/>
      <c r="G388" s="337"/>
      <c r="H388" s="355">
        <f t="shared" si="13"/>
        <v>0</v>
      </c>
      <c r="J388" s="280"/>
    </row>
    <row r="389" spans="1:10" s="19" customFormat="1" ht="25.5">
      <c r="A389" s="12"/>
      <c r="B389" s="79" t="s">
        <v>529</v>
      </c>
      <c r="C389" s="82" t="s">
        <v>530</v>
      </c>
      <c r="D389" s="83">
        <v>4</v>
      </c>
      <c r="E389" s="84" t="s">
        <v>19</v>
      </c>
      <c r="F389" s="337"/>
      <c r="G389" s="337"/>
      <c r="H389" s="355">
        <f t="shared" si="13"/>
        <v>0</v>
      </c>
      <c r="J389" s="280"/>
    </row>
    <row r="390" spans="1:10" s="19" customFormat="1" ht="12.75">
      <c r="A390" s="12"/>
      <c r="B390" s="79" t="s">
        <v>531</v>
      </c>
      <c r="C390" s="82" t="s">
        <v>793</v>
      </c>
      <c r="D390" s="83"/>
      <c r="E390" s="84"/>
      <c r="F390" s="11"/>
      <c r="G390" s="11"/>
      <c r="H390" s="85"/>
      <c r="J390" s="280"/>
    </row>
    <row r="391" spans="1:10" s="19" customFormat="1" ht="12.75">
      <c r="A391" s="12"/>
      <c r="B391" s="79" t="s">
        <v>532</v>
      </c>
      <c r="C391" s="82" t="s">
        <v>533</v>
      </c>
      <c r="D391" s="83">
        <v>410</v>
      </c>
      <c r="E391" s="84" t="s">
        <v>23</v>
      </c>
      <c r="F391" s="337"/>
      <c r="G391" s="337"/>
      <c r="H391" s="355">
        <f t="shared" si="13"/>
        <v>0</v>
      </c>
      <c r="J391" s="280"/>
    </row>
    <row r="392" spans="1:10" s="19" customFormat="1" ht="12.75">
      <c r="A392" s="12"/>
      <c r="B392" s="79" t="s">
        <v>534</v>
      </c>
      <c r="C392" s="82" t="s">
        <v>535</v>
      </c>
      <c r="D392" s="83">
        <v>550</v>
      </c>
      <c r="E392" s="84" t="s">
        <v>23</v>
      </c>
      <c r="F392" s="337"/>
      <c r="G392" s="337"/>
      <c r="H392" s="355">
        <f aca="true" t="shared" si="14" ref="H392:H446">SUM(F392,G392)*D392</f>
        <v>0</v>
      </c>
      <c r="J392" s="280"/>
    </row>
    <row r="393" spans="1:10" s="19" customFormat="1" ht="12.75">
      <c r="A393" s="12"/>
      <c r="B393" s="79" t="s">
        <v>536</v>
      </c>
      <c r="C393" s="82" t="s">
        <v>537</v>
      </c>
      <c r="D393" s="83">
        <v>170</v>
      </c>
      <c r="E393" s="84" t="s">
        <v>23</v>
      </c>
      <c r="F393" s="337"/>
      <c r="G393" s="337"/>
      <c r="H393" s="355">
        <f t="shared" si="14"/>
        <v>0</v>
      </c>
      <c r="J393" s="280"/>
    </row>
    <row r="394" spans="1:10" s="19" customFormat="1" ht="12.75">
      <c r="A394" s="12"/>
      <c r="B394" s="79" t="s">
        <v>538</v>
      </c>
      <c r="C394" s="82" t="s">
        <v>428</v>
      </c>
      <c r="D394" s="83">
        <v>70</v>
      </c>
      <c r="E394" s="84" t="s">
        <v>23</v>
      </c>
      <c r="F394" s="337"/>
      <c r="G394" s="337"/>
      <c r="H394" s="355">
        <f t="shared" si="14"/>
        <v>0</v>
      </c>
      <c r="J394" s="280"/>
    </row>
    <row r="395" spans="1:10" s="19" customFormat="1" ht="25.5">
      <c r="A395" s="12"/>
      <c r="B395" s="79" t="s">
        <v>539</v>
      </c>
      <c r="C395" s="127" t="s">
        <v>794</v>
      </c>
      <c r="D395" s="83">
        <v>20</v>
      </c>
      <c r="E395" s="84" t="s">
        <v>23</v>
      </c>
      <c r="F395" s="337"/>
      <c r="G395" s="337"/>
      <c r="H395" s="355">
        <f t="shared" si="14"/>
        <v>0</v>
      </c>
      <c r="J395" s="280"/>
    </row>
    <row r="396" spans="1:10" s="19" customFormat="1" ht="12.75">
      <c r="A396" s="12"/>
      <c r="B396" s="79" t="s">
        <v>540</v>
      </c>
      <c r="C396" s="127" t="s">
        <v>795</v>
      </c>
      <c r="D396" s="204">
        <v>35</v>
      </c>
      <c r="E396" s="204" t="s">
        <v>23</v>
      </c>
      <c r="F396" s="337"/>
      <c r="G396" s="359"/>
      <c r="H396" s="355">
        <f t="shared" si="14"/>
        <v>0</v>
      </c>
      <c r="J396" s="280"/>
    </row>
    <row r="397" spans="1:10" s="19" customFormat="1" ht="12.75">
      <c r="A397" s="12"/>
      <c r="B397" s="79" t="s">
        <v>541</v>
      </c>
      <c r="C397" s="127" t="s">
        <v>796</v>
      </c>
      <c r="D397" s="204">
        <v>110</v>
      </c>
      <c r="E397" s="204" t="s">
        <v>280</v>
      </c>
      <c r="F397" s="337"/>
      <c r="G397" s="359"/>
      <c r="H397" s="355">
        <f t="shared" si="14"/>
        <v>0</v>
      </c>
      <c r="J397" s="280"/>
    </row>
    <row r="398" spans="1:10" s="19" customFormat="1" ht="25.5">
      <c r="A398" s="12"/>
      <c r="B398" s="79" t="s">
        <v>542</v>
      </c>
      <c r="C398" s="127" t="s">
        <v>797</v>
      </c>
      <c r="D398" s="204">
        <v>20</v>
      </c>
      <c r="E398" s="204" t="s">
        <v>23</v>
      </c>
      <c r="F398" s="337"/>
      <c r="G398" s="359"/>
      <c r="H398" s="355">
        <f t="shared" si="14"/>
        <v>0</v>
      </c>
      <c r="J398" s="280"/>
    </row>
    <row r="399" spans="1:10" s="19" customFormat="1" ht="12.75">
      <c r="A399" s="12"/>
      <c r="B399" s="79" t="s">
        <v>543</v>
      </c>
      <c r="C399" s="127" t="s">
        <v>798</v>
      </c>
      <c r="D399" s="204">
        <v>24</v>
      </c>
      <c r="E399" s="204" t="s">
        <v>280</v>
      </c>
      <c r="F399" s="337"/>
      <c r="G399" s="359"/>
      <c r="H399" s="355">
        <f t="shared" si="14"/>
        <v>0</v>
      </c>
      <c r="J399" s="280"/>
    </row>
    <row r="400" spans="1:10" s="19" customFormat="1" ht="12.75">
      <c r="A400" s="12"/>
      <c r="B400" s="79" t="s">
        <v>544</v>
      </c>
      <c r="C400" s="82" t="s">
        <v>799</v>
      </c>
      <c r="D400" s="83">
        <v>120</v>
      </c>
      <c r="E400" s="84" t="s">
        <v>23</v>
      </c>
      <c r="F400" s="337"/>
      <c r="G400" s="337"/>
      <c r="H400" s="355">
        <f t="shared" si="14"/>
        <v>0</v>
      </c>
      <c r="J400" s="280"/>
    </row>
    <row r="401" spans="1:10" s="19" customFormat="1" ht="12.75">
      <c r="A401" s="12"/>
      <c r="B401" s="79" t="s">
        <v>545</v>
      </c>
      <c r="C401" s="82" t="s">
        <v>546</v>
      </c>
      <c r="D401" s="83">
        <v>120</v>
      </c>
      <c r="E401" s="84" t="s">
        <v>23</v>
      </c>
      <c r="F401" s="337"/>
      <c r="G401" s="337"/>
      <c r="H401" s="355">
        <f t="shared" si="14"/>
        <v>0</v>
      </c>
      <c r="J401" s="280"/>
    </row>
    <row r="402" spans="1:10" s="19" customFormat="1" ht="12.75">
      <c r="A402" s="12"/>
      <c r="B402" s="79" t="s">
        <v>547</v>
      </c>
      <c r="C402" s="82" t="s">
        <v>548</v>
      </c>
      <c r="D402" s="83">
        <v>60</v>
      </c>
      <c r="E402" s="84" t="s">
        <v>19</v>
      </c>
      <c r="F402" s="337"/>
      <c r="G402" s="337"/>
      <c r="H402" s="355">
        <f t="shared" si="14"/>
        <v>0</v>
      </c>
      <c r="J402" s="280"/>
    </row>
    <row r="403" spans="1:10" s="19" customFormat="1" ht="12.75">
      <c r="A403" s="12"/>
      <c r="B403" s="79" t="s">
        <v>549</v>
      </c>
      <c r="C403" s="82" t="s">
        <v>800</v>
      </c>
      <c r="D403" s="83">
        <v>150</v>
      </c>
      <c r="E403" s="84" t="s">
        <v>23</v>
      </c>
      <c r="F403" s="337"/>
      <c r="G403" s="337"/>
      <c r="H403" s="355">
        <f t="shared" si="14"/>
        <v>0</v>
      </c>
      <c r="J403" s="280"/>
    </row>
    <row r="404" spans="1:10" s="19" customFormat="1" ht="12.75">
      <c r="A404" s="12"/>
      <c r="B404" s="79" t="s">
        <v>550</v>
      </c>
      <c r="C404" s="82" t="s">
        <v>551</v>
      </c>
      <c r="D404" s="83">
        <v>150</v>
      </c>
      <c r="E404" s="84" t="s">
        <v>23</v>
      </c>
      <c r="F404" s="337"/>
      <c r="G404" s="337"/>
      <c r="H404" s="355">
        <f t="shared" si="14"/>
        <v>0</v>
      </c>
      <c r="J404" s="280"/>
    </row>
    <row r="405" spans="1:10" s="19" customFormat="1" ht="12.75">
      <c r="A405" s="12"/>
      <c r="B405" s="79" t="s">
        <v>552</v>
      </c>
      <c r="C405" s="82" t="s">
        <v>553</v>
      </c>
      <c r="D405" s="83">
        <v>75</v>
      </c>
      <c r="E405" s="84" t="s">
        <v>19</v>
      </c>
      <c r="F405" s="337"/>
      <c r="G405" s="337"/>
      <c r="H405" s="355">
        <f t="shared" si="14"/>
        <v>0</v>
      </c>
      <c r="J405" s="280"/>
    </row>
    <row r="406" spans="1:10" s="19" customFormat="1" ht="12.75">
      <c r="A406" s="12"/>
      <c r="B406" s="79" t="s">
        <v>554</v>
      </c>
      <c r="C406" s="82" t="s">
        <v>555</v>
      </c>
      <c r="D406" s="83">
        <v>1</v>
      </c>
      <c r="E406" s="84" t="s">
        <v>19</v>
      </c>
      <c r="F406" s="337"/>
      <c r="G406" s="337"/>
      <c r="H406" s="355">
        <f t="shared" si="14"/>
        <v>0</v>
      </c>
      <c r="J406" s="280"/>
    </row>
    <row r="407" spans="1:10" s="19" customFormat="1" ht="12.75">
      <c r="A407" s="12"/>
      <c r="B407" s="79" t="s">
        <v>556</v>
      </c>
      <c r="C407" s="82" t="s">
        <v>557</v>
      </c>
      <c r="D407" s="83">
        <v>2</v>
      </c>
      <c r="E407" s="84" t="s">
        <v>23</v>
      </c>
      <c r="F407" s="337"/>
      <c r="G407" s="337"/>
      <c r="H407" s="355">
        <f t="shared" si="14"/>
        <v>0</v>
      </c>
      <c r="J407" s="280"/>
    </row>
    <row r="408" spans="1:10" s="207" customFormat="1" ht="12.75">
      <c r="A408" s="197"/>
      <c r="B408" s="79" t="s">
        <v>558</v>
      </c>
      <c r="C408" s="205" t="s">
        <v>559</v>
      </c>
      <c r="D408" s="83">
        <v>5</v>
      </c>
      <c r="E408" s="206" t="s">
        <v>19</v>
      </c>
      <c r="F408" s="349"/>
      <c r="G408" s="349"/>
      <c r="H408" s="355">
        <f t="shared" si="14"/>
        <v>0</v>
      </c>
      <c r="I408" s="211"/>
      <c r="J408" s="285"/>
    </row>
    <row r="409" spans="1:10" s="19" customFormat="1" ht="12.75">
      <c r="A409" s="12"/>
      <c r="B409" s="79" t="s">
        <v>560</v>
      </c>
      <c r="C409" s="82" t="s">
        <v>561</v>
      </c>
      <c r="D409" s="83">
        <v>2</v>
      </c>
      <c r="E409" s="84" t="s">
        <v>23</v>
      </c>
      <c r="F409" s="337"/>
      <c r="G409" s="337"/>
      <c r="H409" s="355">
        <f t="shared" si="14"/>
        <v>0</v>
      </c>
      <c r="J409" s="280"/>
    </row>
    <row r="410" spans="1:10" s="19" customFormat="1" ht="12.75">
      <c r="A410" s="12"/>
      <c r="B410" s="79" t="s">
        <v>562</v>
      </c>
      <c r="C410" s="82" t="s">
        <v>563</v>
      </c>
      <c r="D410" s="83">
        <v>3</v>
      </c>
      <c r="E410" s="84" t="s">
        <v>19</v>
      </c>
      <c r="F410" s="337"/>
      <c r="G410" s="337"/>
      <c r="H410" s="355">
        <f t="shared" si="14"/>
        <v>0</v>
      </c>
      <c r="J410" s="280"/>
    </row>
    <row r="411" spans="1:10" s="19" customFormat="1" ht="12.75">
      <c r="A411" s="12"/>
      <c r="B411" s="79" t="s">
        <v>564</v>
      </c>
      <c r="C411" s="82" t="s">
        <v>801</v>
      </c>
      <c r="D411" s="83">
        <v>50</v>
      </c>
      <c r="E411" s="84" t="s">
        <v>23</v>
      </c>
      <c r="F411" s="337"/>
      <c r="G411" s="337"/>
      <c r="H411" s="355">
        <f t="shared" si="14"/>
        <v>0</v>
      </c>
      <c r="J411" s="280"/>
    </row>
    <row r="412" spans="1:10" s="19" customFormat="1" ht="12.75">
      <c r="A412" s="12"/>
      <c r="B412" s="79" t="s">
        <v>565</v>
      </c>
      <c r="C412" s="82" t="s">
        <v>551</v>
      </c>
      <c r="D412" s="83">
        <v>50</v>
      </c>
      <c r="E412" s="84" t="s">
        <v>23</v>
      </c>
      <c r="F412" s="337"/>
      <c r="G412" s="337"/>
      <c r="H412" s="355">
        <f t="shared" si="14"/>
        <v>0</v>
      </c>
      <c r="J412" s="280"/>
    </row>
    <row r="413" spans="1:10" s="19" customFormat="1" ht="12.75">
      <c r="A413" s="12"/>
      <c r="B413" s="79" t="s">
        <v>566</v>
      </c>
      <c r="C413" s="82" t="s">
        <v>567</v>
      </c>
      <c r="D413" s="83">
        <v>25</v>
      </c>
      <c r="E413" s="84" t="s">
        <v>19</v>
      </c>
      <c r="F413" s="337"/>
      <c r="G413" s="337"/>
      <c r="H413" s="355">
        <f t="shared" si="14"/>
        <v>0</v>
      </c>
      <c r="J413" s="280"/>
    </row>
    <row r="414" spans="1:10" s="207" customFormat="1" ht="12.75">
      <c r="A414" s="197"/>
      <c r="B414" s="79" t="s">
        <v>568</v>
      </c>
      <c r="C414" s="205" t="s">
        <v>569</v>
      </c>
      <c r="D414" s="83">
        <v>3</v>
      </c>
      <c r="E414" s="206" t="s">
        <v>19</v>
      </c>
      <c r="F414" s="349"/>
      <c r="G414" s="349"/>
      <c r="H414" s="355">
        <f t="shared" si="14"/>
        <v>0</v>
      </c>
      <c r="I414" s="211"/>
      <c r="J414" s="285"/>
    </row>
    <row r="415" spans="1:10" s="207" customFormat="1" ht="12.75">
      <c r="A415" s="197"/>
      <c r="B415" s="79" t="s">
        <v>570</v>
      </c>
      <c r="C415" s="205" t="s">
        <v>571</v>
      </c>
      <c r="D415" s="83">
        <v>1</v>
      </c>
      <c r="E415" s="206" t="s">
        <v>19</v>
      </c>
      <c r="F415" s="349"/>
      <c r="G415" s="349"/>
      <c r="H415" s="355">
        <f t="shared" si="14"/>
        <v>0</v>
      </c>
      <c r="I415" s="211"/>
      <c r="J415" s="285"/>
    </row>
    <row r="416" spans="1:10" s="19" customFormat="1" ht="12.75">
      <c r="A416" s="12"/>
      <c r="B416" s="79" t="s">
        <v>572</v>
      </c>
      <c r="C416" s="82" t="s">
        <v>563</v>
      </c>
      <c r="D416" s="83">
        <v>1</v>
      </c>
      <c r="E416" s="84" t="s">
        <v>19</v>
      </c>
      <c r="F416" s="337"/>
      <c r="G416" s="337"/>
      <c r="H416" s="355">
        <f t="shared" si="14"/>
        <v>0</v>
      </c>
      <c r="J416" s="280"/>
    </row>
    <row r="417" spans="1:10" s="19" customFormat="1" ht="25.5">
      <c r="A417" s="12"/>
      <c r="B417" s="79" t="s">
        <v>573</v>
      </c>
      <c r="C417" s="82" t="s">
        <v>574</v>
      </c>
      <c r="D417" s="83">
        <v>320</v>
      </c>
      <c r="E417" s="84" t="s">
        <v>19</v>
      </c>
      <c r="F417" s="337"/>
      <c r="G417" s="337"/>
      <c r="H417" s="355">
        <f t="shared" si="14"/>
        <v>0</v>
      </c>
      <c r="J417" s="280"/>
    </row>
    <row r="418" spans="1:10" s="19" customFormat="1" ht="14.25" customHeight="1">
      <c r="A418" s="12"/>
      <c r="B418" s="79" t="s">
        <v>575</v>
      </c>
      <c r="C418" s="82" t="s">
        <v>576</v>
      </c>
      <c r="D418" s="83">
        <v>160</v>
      </c>
      <c r="E418" s="84" t="s">
        <v>19</v>
      </c>
      <c r="F418" s="337"/>
      <c r="G418" s="337"/>
      <c r="H418" s="355">
        <f t="shared" si="14"/>
        <v>0</v>
      </c>
      <c r="J418" s="280"/>
    </row>
    <row r="419" spans="1:10" s="19" customFormat="1" ht="12.75">
      <c r="A419" s="12"/>
      <c r="B419" s="79" t="s">
        <v>577</v>
      </c>
      <c r="C419" s="82" t="s">
        <v>578</v>
      </c>
      <c r="D419" s="83">
        <v>240</v>
      </c>
      <c r="E419" s="84" t="s">
        <v>23</v>
      </c>
      <c r="F419" s="337"/>
      <c r="G419" s="337"/>
      <c r="H419" s="355">
        <f t="shared" si="14"/>
        <v>0</v>
      </c>
      <c r="J419" s="280"/>
    </row>
    <row r="420" spans="1:10" s="19" customFormat="1" ht="12.75">
      <c r="A420" s="12"/>
      <c r="B420" s="79" t="s">
        <v>579</v>
      </c>
      <c r="C420" s="82" t="s">
        <v>580</v>
      </c>
      <c r="D420" s="83">
        <v>700</v>
      </c>
      <c r="E420" s="84" t="s">
        <v>224</v>
      </c>
      <c r="F420" s="337"/>
      <c r="G420" s="337"/>
      <c r="H420" s="355">
        <f t="shared" si="14"/>
        <v>0</v>
      </c>
      <c r="J420" s="280"/>
    </row>
    <row r="421" spans="1:10" s="207" customFormat="1" ht="12.75">
      <c r="A421" s="197"/>
      <c r="B421" s="79" t="s">
        <v>581</v>
      </c>
      <c r="C421" s="205" t="s">
        <v>802</v>
      </c>
      <c r="D421" s="83">
        <v>150</v>
      </c>
      <c r="E421" s="206" t="s">
        <v>23</v>
      </c>
      <c r="F421" s="349"/>
      <c r="G421" s="349"/>
      <c r="H421" s="355">
        <f t="shared" si="14"/>
        <v>0</v>
      </c>
      <c r="I421" s="211"/>
      <c r="J421" s="285"/>
    </row>
    <row r="422" spans="1:10" s="207" customFormat="1" ht="12.75">
      <c r="A422" s="197"/>
      <c r="B422" s="79" t="s">
        <v>582</v>
      </c>
      <c r="C422" s="208" t="s">
        <v>583</v>
      </c>
      <c r="D422" s="83">
        <v>14</v>
      </c>
      <c r="E422" s="206" t="s">
        <v>584</v>
      </c>
      <c r="F422" s="349"/>
      <c r="G422" s="349"/>
      <c r="H422" s="355">
        <f t="shared" si="14"/>
        <v>0</v>
      </c>
      <c r="I422" s="211"/>
      <c r="J422" s="285"/>
    </row>
    <row r="423" spans="1:10" s="207" customFormat="1" ht="12.75">
      <c r="A423" s="197"/>
      <c r="B423" s="79" t="s">
        <v>585</v>
      </c>
      <c r="C423" s="208" t="s">
        <v>586</v>
      </c>
      <c r="D423" s="83">
        <v>30</v>
      </c>
      <c r="E423" s="206" t="s">
        <v>19</v>
      </c>
      <c r="F423" s="349"/>
      <c r="G423" s="349"/>
      <c r="H423" s="355">
        <f t="shared" si="14"/>
        <v>0</v>
      </c>
      <c r="I423" s="211"/>
      <c r="J423" s="285"/>
    </row>
    <row r="424" spans="1:10" s="207" customFormat="1" ht="12.75">
      <c r="A424" s="197"/>
      <c r="B424" s="79" t="s">
        <v>587</v>
      </c>
      <c r="C424" s="208" t="s">
        <v>588</v>
      </c>
      <c r="D424" s="83">
        <v>2</v>
      </c>
      <c r="E424" s="206" t="s">
        <v>19</v>
      </c>
      <c r="F424" s="349"/>
      <c r="G424" s="349"/>
      <c r="H424" s="355">
        <f t="shared" si="14"/>
        <v>0</v>
      </c>
      <c r="I424" s="211"/>
      <c r="J424" s="285"/>
    </row>
    <row r="425" spans="1:10" s="19" customFormat="1" ht="16.5" customHeight="1">
      <c r="A425" s="12"/>
      <c r="B425" s="79" t="s">
        <v>589</v>
      </c>
      <c r="C425" s="82" t="s">
        <v>590</v>
      </c>
      <c r="D425" s="83">
        <v>150</v>
      </c>
      <c r="E425" s="84" t="s">
        <v>19</v>
      </c>
      <c r="F425" s="337"/>
      <c r="G425" s="337"/>
      <c r="H425" s="355">
        <f t="shared" si="14"/>
        <v>0</v>
      </c>
      <c r="J425" s="280"/>
    </row>
    <row r="426" spans="1:10" s="19" customFormat="1" ht="14.25" customHeight="1">
      <c r="A426" s="12"/>
      <c r="B426" s="79" t="s">
        <v>591</v>
      </c>
      <c r="C426" s="82" t="s">
        <v>576</v>
      </c>
      <c r="D426" s="83">
        <v>75</v>
      </c>
      <c r="E426" s="84" t="s">
        <v>19</v>
      </c>
      <c r="F426" s="337"/>
      <c r="G426" s="337"/>
      <c r="H426" s="355">
        <f t="shared" si="14"/>
        <v>0</v>
      </c>
      <c r="J426" s="280"/>
    </row>
    <row r="427" spans="1:10" s="19" customFormat="1" ht="12.75">
      <c r="A427" s="12"/>
      <c r="B427" s="79" t="s">
        <v>592</v>
      </c>
      <c r="C427" s="82" t="s">
        <v>593</v>
      </c>
      <c r="D427" s="83">
        <v>110</v>
      </c>
      <c r="E427" s="84" t="s">
        <v>23</v>
      </c>
      <c r="F427" s="337"/>
      <c r="G427" s="337"/>
      <c r="H427" s="355">
        <f t="shared" si="14"/>
        <v>0</v>
      </c>
      <c r="J427" s="280"/>
    </row>
    <row r="428" spans="1:10" s="19" customFormat="1" ht="12.75">
      <c r="A428" s="12"/>
      <c r="B428" s="79" t="s">
        <v>594</v>
      </c>
      <c r="C428" s="82" t="s">
        <v>595</v>
      </c>
      <c r="D428" s="83">
        <v>75</v>
      </c>
      <c r="E428" s="84" t="s">
        <v>19</v>
      </c>
      <c r="F428" s="337"/>
      <c r="G428" s="337"/>
      <c r="H428" s="355">
        <f t="shared" si="14"/>
        <v>0</v>
      </c>
      <c r="J428" s="280"/>
    </row>
    <row r="429" spans="1:10" s="19" customFormat="1" ht="12.75">
      <c r="A429" s="12"/>
      <c r="B429" s="79" t="s">
        <v>596</v>
      </c>
      <c r="C429" s="82" t="s">
        <v>597</v>
      </c>
      <c r="D429" s="83">
        <v>350</v>
      </c>
      <c r="E429" s="84" t="s">
        <v>19</v>
      </c>
      <c r="F429" s="337"/>
      <c r="G429" s="337"/>
      <c r="H429" s="355">
        <f t="shared" si="14"/>
        <v>0</v>
      </c>
      <c r="J429" s="280"/>
    </row>
    <row r="430" spans="1:10" s="19" customFormat="1" ht="12.75">
      <c r="A430" s="12"/>
      <c r="B430" s="79" t="s">
        <v>598</v>
      </c>
      <c r="C430" s="82" t="s">
        <v>599</v>
      </c>
      <c r="D430" s="83">
        <v>20</v>
      </c>
      <c r="E430" s="84" t="s">
        <v>19</v>
      </c>
      <c r="F430" s="337"/>
      <c r="G430" s="337"/>
      <c r="H430" s="355">
        <f t="shared" si="14"/>
        <v>0</v>
      </c>
      <c r="J430" s="280"/>
    </row>
    <row r="431" spans="1:10" s="19" customFormat="1" ht="12.75">
      <c r="A431" s="12"/>
      <c r="B431" s="79" t="s">
        <v>600</v>
      </c>
      <c r="C431" s="82" t="s">
        <v>601</v>
      </c>
      <c r="D431" s="204">
        <v>4</v>
      </c>
      <c r="E431" s="204" t="s">
        <v>19</v>
      </c>
      <c r="F431" s="337"/>
      <c r="G431" s="359"/>
      <c r="H431" s="355">
        <f t="shared" si="14"/>
        <v>0</v>
      </c>
      <c r="J431" s="280"/>
    </row>
    <row r="432" spans="1:10" s="19" customFormat="1" ht="12.75">
      <c r="A432" s="12"/>
      <c r="B432" s="79" t="s">
        <v>602</v>
      </c>
      <c r="C432" s="82" t="s">
        <v>603</v>
      </c>
      <c r="D432" s="204">
        <v>3</v>
      </c>
      <c r="E432" s="204" t="s">
        <v>19</v>
      </c>
      <c r="F432" s="337"/>
      <c r="G432" s="359"/>
      <c r="H432" s="355">
        <f t="shared" si="14"/>
        <v>0</v>
      </c>
      <c r="J432" s="280"/>
    </row>
    <row r="433" spans="1:10" s="19" customFormat="1" ht="12.75">
      <c r="A433" s="12"/>
      <c r="B433" s="79" t="s">
        <v>604</v>
      </c>
      <c r="C433" s="82" t="s">
        <v>605</v>
      </c>
      <c r="D433" s="204">
        <v>1</v>
      </c>
      <c r="E433" s="204" t="s">
        <v>19</v>
      </c>
      <c r="F433" s="337"/>
      <c r="G433" s="359"/>
      <c r="H433" s="355">
        <f t="shared" si="14"/>
        <v>0</v>
      </c>
      <c r="J433" s="280"/>
    </row>
    <row r="434" spans="1:10" s="211" customFormat="1" ht="25.5">
      <c r="A434" s="209"/>
      <c r="B434" s="79" t="s">
        <v>606</v>
      </c>
      <c r="C434" s="210" t="s">
        <v>803</v>
      </c>
      <c r="D434" s="204">
        <v>1</v>
      </c>
      <c r="E434" s="204" t="s">
        <v>280</v>
      </c>
      <c r="F434" s="337"/>
      <c r="G434" s="359"/>
      <c r="H434" s="355">
        <f t="shared" si="14"/>
        <v>0</v>
      </c>
      <c r="J434" s="286"/>
    </row>
    <row r="435" spans="1:10" s="211" customFormat="1" ht="25.5">
      <c r="A435" s="209"/>
      <c r="B435" s="79" t="s">
        <v>607</v>
      </c>
      <c r="C435" s="210" t="s">
        <v>804</v>
      </c>
      <c r="D435" s="204">
        <v>1</v>
      </c>
      <c r="E435" s="204" t="s">
        <v>280</v>
      </c>
      <c r="F435" s="337"/>
      <c r="G435" s="359"/>
      <c r="H435" s="355">
        <f t="shared" si="14"/>
        <v>0</v>
      </c>
      <c r="J435" s="286"/>
    </row>
    <row r="436" spans="1:10" s="19" customFormat="1" ht="12.75">
      <c r="A436" s="12"/>
      <c r="B436" s="79" t="s">
        <v>608</v>
      </c>
      <c r="C436" s="82" t="s">
        <v>609</v>
      </c>
      <c r="D436" s="83">
        <v>1</v>
      </c>
      <c r="E436" s="84" t="s">
        <v>280</v>
      </c>
      <c r="F436" s="337"/>
      <c r="G436" s="337"/>
      <c r="H436" s="355">
        <f t="shared" si="14"/>
        <v>0</v>
      </c>
      <c r="J436" s="280"/>
    </row>
    <row r="437" spans="1:10" s="19" customFormat="1" ht="12.75">
      <c r="A437" s="12"/>
      <c r="B437" s="79" t="s">
        <v>610</v>
      </c>
      <c r="C437" s="82" t="s">
        <v>611</v>
      </c>
      <c r="D437" s="204">
        <v>1</v>
      </c>
      <c r="E437" s="204" t="s">
        <v>280</v>
      </c>
      <c r="F437" s="337"/>
      <c r="G437" s="359"/>
      <c r="H437" s="355">
        <f t="shared" si="14"/>
        <v>0</v>
      </c>
      <c r="J437" s="280"/>
    </row>
    <row r="438" spans="1:97" s="19" customFormat="1" ht="12.75">
      <c r="A438" s="187"/>
      <c r="B438" s="79" t="s">
        <v>612</v>
      </c>
      <c r="C438" s="127" t="s">
        <v>613</v>
      </c>
      <c r="D438" s="204">
        <v>3</v>
      </c>
      <c r="E438" s="204" t="s">
        <v>280</v>
      </c>
      <c r="F438" s="349"/>
      <c r="G438" s="359"/>
      <c r="H438" s="355">
        <f t="shared" si="14"/>
        <v>0</v>
      </c>
      <c r="J438" s="273"/>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29"/>
      <c r="AL438" s="129"/>
      <c r="AM438" s="129"/>
      <c r="AN438" s="129"/>
      <c r="AO438" s="129"/>
      <c r="AP438" s="129"/>
      <c r="AQ438" s="129"/>
      <c r="AR438" s="129"/>
      <c r="AS438" s="129"/>
      <c r="AT438" s="129"/>
      <c r="AU438" s="129"/>
      <c r="AV438" s="129"/>
      <c r="AW438" s="129"/>
      <c r="AX438" s="129"/>
      <c r="AY438" s="129"/>
      <c r="AZ438" s="129"/>
      <c r="BA438" s="129"/>
      <c r="BB438" s="129"/>
      <c r="BC438" s="129"/>
      <c r="BD438" s="129"/>
      <c r="BE438" s="129"/>
      <c r="BF438" s="129"/>
      <c r="BG438" s="129"/>
      <c r="BH438" s="129"/>
      <c r="BI438" s="129"/>
      <c r="BJ438" s="129"/>
      <c r="BK438" s="129"/>
      <c r="BL438" s="129"/>
      <c r="BM438" s="129"/>
      <c r="BN438" s="129"/>
      <c r="BO438" s="129"/>
      <c r="BP438" s="129"/>
      <c r="BQ438" s="129"/>
      <c r="BR438" s="129"/>
      <c r="BS438" s="129"/>
      <c r="BT438" s="129"/>
      <c r="BU438" s="129"/>
      <c r="BV438" s="129"/>
      <c r="BW438" s="129"/>
      <c r="BX438" s="129"/>
      <c r="BY438" s="129"/>
      <c r="BZ438" s="129"/>
      <c r="CA438" s="129"/>
      <c r="CB438" s="129"/>
      <c r="CC438" s="129"/>
      <c r="CD438" s="129"/>
      <c r="CE438" s="129"/>
      <c r="CF438" s="129"/>
      <c r="CG438" s="129"/>
      <c r="CH438" s="129"/>
      <c r="CI438" s="129"/>
      <c r="CJ438" s="129"/>
      <c r="CK438" s="129"/>
      <c r="CL438" s="129"/>
      <c r="CM438" s="129"/>
      <c r="CN438" s="129"/>
      <c r="CO438" s="129"/>
      <c r="CP438" s="129"/>
      <c r="CQ438" s="129"/>
      <c r="CR438" s="129"/>
      <c r="CS438" s="129"/>
    </row>
    <row r="439" spans="1:97" s="19" customFormat="1" ht="12.75">
      <c r="A439" s="187"/>
      <c r="B439" s="79" t="s">
        <v>614</v>
      </c>
      <c r="C439" s="82" t="s">
        <v>615</v>
      </c>
      <c r="D439" s="204">
        <v>3</v>
      </c>
      <c r="E439" s="204" t="s">
        <v>280</v>
      </c>
      <c r="F439" s="349"/>
      <c r="G439" s="359"/>
      <c r="H439" s="355">
        <f t="shared" si="14"/>
        <v>0</v>
      </c>
      <c r="J439" s="273"/>
      <c r="K439" s="129"/>
      <c r="L439" s="129"/>
      <c r="M439" s="129"/>
      <c r="N439" s="129"/>
      <c r="O439" s="129"/>
      <c r="P439" s="129"/>
      <c r="Q439" s="129"/>
      <c r="R439" s="129"/>
      <c r="S439" s="129"/>
      <c r="T439" s="129"/>
      <c r="U439" s="129"/>
      <c r="V439" s="129"/>
      <c r="W439" s="129"/>
      <c r="X439" s="129"/>
      <c r="Y439" s="129"/>
      <c r="Z439" s="129"/>
      <c r="AA439" s="129"/>
      <c r="AB439" s="129"/>
      <c r="AC439" s="129"/>
      <c r="AD439" s="129"/>
      <c r="AE439" s="129"/>
      <c r="AF439" s="129"/>
      <c r="AG439" s="129"/>
      <c r="AH439" s="129"/>
      <c r="AI439" s="129"/>
      <c r="AJ439" s="129"/>
      <c r="AK439" s="129"/>
      <c r="AL439" s="129"/>
      <c r="AM439" s="129"/>
      <c r="AN439" s="129"/>
      <c r="AO439" s="129"/>
      <c r="AP439" s="129"/>
      <c r="AQ439" s="129"/>
      <c r="AR439" s="129"/>
      <c r="AS439" s="129"/>
      <c r="AT439" s="129"/>
      <c r="AU439" s="129"/>
      <c r="AV439" s="129"/>
      <c r="AW439" s="129"/>
      <c r="AX439" s="129"/>
      <c r="AY439" s="129"/>
      <c r="AZ439" s="129"/>
      <c r="BA439" s="129"/>
      <c r="BB439" s="129"/>
      <c r="BC439" s="129"/>
      <c r="BD439" s="129"/>
      <c r="BE439" s="129"/>
      <c r="BF439" s="129"/>
      <c r="BG439" s="129"/>
      <c r="BH439" s="129"/>
      <c r="BI439" s="129"/>
      <c r="BJ439" s="129"/>
      <c r="BK439" s="129"/>
      <c r="BL439" s="129"/>
      <c r="BM439" s="129"/>
      <c r="BN439" s="129"/>
      <c r="BO439" s="129"/>
      <c r="BP439" s="129"/>
      <c r="BQ439" s="129"/>
      <c r="BR439" s="129"/>
      <c r="BS439" s="129"/>
      <c r="BT439" s="129"/>
      <c r="BU439" s="129"/>
      <c r="BV439" s="129"/>
      <c r="BW439" s="129"/>
      <c r="BX439" s="129"/>
      <c r="BY439" s="129"/>
      <c r="BZ439" s="129"/>
      <c r="CA439" s="129"/>
      <c r="CB439" s="129"/>
      <c r="CC439" s="129"/>
      <c r="CD439" s="129"/>
      <c r="CE439" s="129"/>
      <c r="CF439" s="129"/>
      <c r="CG439" s="129"/>
      <c r="CH439" s="129"/>
      <c r="CI439" s="129"/>
      <c r="CJ439" s="129"/>
      <c r="CK439" s="129"/>
      <c r="CL439" s="129"/>
      <c r="CM439" s="129"/>
      <c r="CN439" s="129"/>
      <c r="CO439" s="129"/>
      <c r="CP439" s="129"/>
      <c r="CQ439" s="129"/>
      <c r="CR439" s="129"/>
      <c r="CS439" s="129"/>
    </row>
    <row r="440" spans="1:97" s="19" customFormat="1" ht="12.75">
      <c r="A440" s="187"/>
      <c r="B440" s="79" t="s">
        <v>616</v>
      </c>
      <c r="C440" s="127" t="s">
        <v>434</v>
      </c>
      <c r="D440" s="204">
        <v>7</v>
      </c>
      <c r="E440" s="204" t="s">
        <v>280</v>
      </c>
      <c r="F440" s="349"/>
      <c r="G440" s="359"/>
      <c r="H440" s="355">
        <f t="shared" si="14"/>
        <v>0</v>
      </c>
      <c r="J440" s="273"/>
      <c r="K440" s="129"/>
      <c r="L440" s="129"/>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29"/>
      <c r="AL440" s="129"/>
      <c r="AM440" s="129"/>
      <c r="AN440" s="129"/>
      <c r="AO440" s="129"/>
      <c r="AP440" s="129"/>
      <c r="AQ440" s="129"/>
      <c r="AR440" s="129"/>
      <c r="AS440" s="129"/>
      <c r="AT440" s="129"/>
      <c r="AU440" s="129"/>
      <c r="AV440" s="129"/>
      <c r="AW440" s="129"/>
      <c r="AX440" s="129"/>
      <c r="AY440" s="129"/>
      <c r="AZ440" s="129"/>
      <c r="BA440" s="129"/>
      <c r="BB440" s="129"/>
      <c r="BC440" s="129"/>
      <c r="BD440" s="129"/>
      <c r="BE440" s="129"/>
      <c r="BF440" s="129"/>
      <c r="BG440" s="129"/>
      <c r="BH440" s="129"/>
      <c r="BI440" s="129"/>
      <c r="BJ440" s="129"/>
      <c r="BK440" s="129"/>
      <c r="BL440" s="129"/>
      <c r="BM440" s="129"/>
      <c r="BN440" s="129"/>
      <c r="BO440" s="129"/>
      <c r="BP440" s="129"/>
      <c r="BQ440" s="129"/>
      <c r="BR440" s="129"/>
      <c r="BS440" s="129"/>
      <c r="BT440" s="129"/>
      <c r="BU440" s="129"/>
      <c r="BV440" s="129"/>
      <c r="BW440" s="129"/>
      <c r="BX440" s="129"/>
      <c r="BY440" s="129"/>
      <c r="BZ440" s="129"/>
      <c r="CA440" s="129"/>
      <c r="CB440" s="129"/>
      <c r="CC440" s="129"/>
      <c r="CD440" s="129"/>
      <c r="CE440" s="129"/>
      <c r="CF440" s="129"/>
      <c r="CG440" s="129"/>
      <c r="CH440" s="129"/>
      <c r="CI440" s="129"/>
      <c r="CJ440" s="129"/>
      <c r="CK440" s="129"/>
      <c r="CL440" s="129"/>
      <c r="CM440" s="129"/>
      <c r="CN440" s="129"/>
      <c r="CO440" s="129"/>
      <c r="CP440" s="129"/>
      <c r="CQ440" s="129"/>
      <c r="CR440" s="129"/>
      <c r="CS440" s="129"/>
    </row>
    <row r="441" spans="1:10" s="19" customFormat="1" ht="12.75">
      <c r="A441" s="12"/>
      <c r="B441" s="79" t="s">
        <v>617</v>
      </c>
      <c r="C441" s="82" t="s">
        <v>428</v>
      </c>
      <c r="D441" s="83">
        <v>15</v>
      </c>
      <c r="E441" s="84" t="s">
        <v>23</v>
      </c>
      <c r="F441" s="337"/>
      <c r="G441" s="337"/>
      <c r="H441" s="355">
        <f t="shared" si="14"/>
        <v>0</v>
      </c>
      <c r="J441" s="280"/>
    </row>
    <row r="442" spans="1:10" s="19" customFormat="1" ht="12.75">
      <c r="A442" s="12"/>
      <c r="B442" s="79" t="s">
        <v>618</v>
      </c>
      <c r="C442" s="127" t="s">
        <v>805</v>
      </c>
      <c r="D442" s="180">
        <v>50</v>
      </c>
      <c r="E442" s="180" t="s">
        <v>23</v>
      </c>
      <c r="F442" s="337"/>
      <c r="G442" s="349"/>
      <c r="H442" s="355">
        <f t="shared" si="14"/>
        <v>0</v>
      </c>
      <c r="J442" s="280"/>
    </row>
    <row r="443" spans="1:19" s="193" customFormat="1" ht="12.75">
      <c r="A443" s="86"/>
      <c r="B443" s="78">
        <v>4</v>
      </c>
      <c r="C443" s="178" t="s">
        <v>619</v>
      </c>
      <c r="D443" s="384"/>
      <c r="E443" s="384"/>
      <c r="F443" s="384"/>
      <c r="G443" s="384"/>
      <c r="H443" s="385"/>
      <c r="I443" s="309"/>
      <c r="J443" s="221"/>
      <c r="K443" s="192"/>
      <c r="L443" s="192"/>
      <c r="M443" s="192"/>
      <c r="N443" s="192"/>
      <c r="O443" s="192"/>
      <c r="P443" s="192"/>
      <c r="Q443" s="192"/>
      <c r="R443" s="192"/>
      <c r="S443" s="192"/>
    </row>
    <row r="444" spans="1:10" s="19" customFormat="1" ht="25.5">
      <c r="A444" s="12"/>
      <c r="B444" s="79" t="s">
        <v>91</v>
      </c>
      <c r="C444" s="82" t="s">
        <v>620</v>
      </c>
      <c r="D444" s="204">
        <v>8</v>
      </c>
      <c r="E444" s="204" t="s">
        <v>19</v>
      </c>
      <c r="F444" s="337"/>
      <c r="G444" s="359"/>
      <c r="H444" s="355">
        <f t="shared" si="14"/>
        <v>0</v>
      </c>
      <c r="J444" s="280"/>
    </row>
    <row r="445" spans="1:10" s="19" customFormat="1" ht="14.25" customHeight="1">
      <c r="A445" s="12"/>
      <c r="B445" s="79" t="s">
        <v>111</v>
      </c>
      <c r="C445" s="82" t="s">
        <v>621</v>
      </c>
      <c r="D445" s="204">
        <v>8</v>
      </c>
      <c r="E445" s="204" t="s">
        <v>19</v>
      </c>
      <c r="F445" s="337"/>
      <c r="G445" s="359"/>
      <c r="H445" s="355">
        <f t="shared" si="14"/>
        <v>0</v>
      </c>
      <c r="J445" s="280"/>
    </row>
    <row r="446" spans="1:10" s="19" customFormat="1" ht="26.25" thickBot="1">
      <c r="A446" s="15"/>
      <c r="B446" s="97" t="s">
        <v>411</v>
      </c>
      <c r="C446" s="212" t="s">
        <v>622</v>
      </c>
      <c r="D446" s="213">
        <v>3</v>
      </c>
      <c r="E446" s="213" t="s">
        <v>19</v>
      </c>
      <c r="F446" s="344"/>
      <c r="G446" s="361"/>
      <c r="H446" s="356">
        <f t="shared" si="14"/>
        <v>0</v>
      </c>
      <c r="J446" s="280"/>
    </row>
    <row r="447" spans="1:19" s="223" customFormat="1" ht="13.5" thickBot="1">
      <c r="A447" s="214"/>
      <c r="B447" s="215"/>
      <c r="C447" s="216" t="s">
        <v>623</v>
      </c>
      <c r="D447" s="217"/>
      <c r="E447" s="218"/>
      <c r="F447" s="219">
        <f>SUMPRODUCT(F298:F446,D298:D446)</f>
        <v>0</v>
      </c>
      <c r="G447" s="219">
        <f>SUMPRODUCT(G298:G446,D298:D446)</f>
        <v>0</v>
      </c>
      <c r="H447" s="220">
        <f>SUM(H298:H446)</f>
        <v>0</v>
      </c>
      <c r="I447" s="311"/>
      <c r="J447" s="287"/>
      <c r="K447" s="222"/>
      <c r="L447" s="222"/>
      <c r="M447" s="222"/>
      <c r="N447" s="222"/>
      <c r="O447" s="222"/>
      <c r="P447" s="222"/>
      <c r="Q447" s="222"/>
      <c r="R447" s="222"/>
      <c r="S447" s="222"/>
    </row>
    <row r="448" spans="1:10" s="38" customFormat="1" ht="12.75">
      <c r="A448" s="66"/>
      <c r="B448" s="67" t="s">
        <v>624</v>
      </c>
      <c r="C448" s="68" t="s">
        <v>625</v>
      </c>
      <c r="D448" s="69"/>
      <c r="E448" s="69"/>
      <c r="F448" s="70"/>
      <c r="G448" s="70"/>
      <c r="H448" s="71"/>
      <c r="I448" s="77"/>
      <c r="J448" s="271"/>
    </row>
    <row r="449" spans="1:19" s="193" customFormat="1" ht="12.75">
      <c r="A449" s="86"/>
      <c r="B449" s="78">
        <v>1</v>
      </c>
      <c r="C449" s="178" t="s">
        <v>626</v>
      </c>
      <c r="D449" s="384"/>
      <c r="E449" s="384"/>
      <c r="F449" s="384"/>
      <c r="G449" s="384"/>
      <c r="H449" s="385"/>
      <c r="I449" s="309"/>
      <c r="J449" s="221"/>
      <c r="K449" s="192"/>
      <c r="L449" s="192"/>
      <c r="M449" s="192"/>
      <c r="N449" s="192"/>
      <c r="O449" s="192"/>
      <c r="P449" s="192"/>
      <c r="Q449" s="192"/>
      <c r="R449" s="192"/>
      <c r="S449" s="192"/>
    </row>
    <row r="450" spans="1:178" s="19" customFormat="1" ht="63.75">
      <c r="A450" s="12"/>
      <c r="B450" s="79" t="s">
        <v>22</v>
      </c>
      <c r="C450" s="182" t="s">
        <v>806</v>
      </c>
      <c r="D450" s="180">
        <v>2</v>
      </c>
      <c r="E450" s="180" t="s">
        <v>280</v>
      </c>
      <c r="F450" s="357"/>
      <c r="G450" s="349"/>
      <c r="H450" s="355">
        <f aca="true" t="shared" si="15" ref="H450:H499">SUM(F450,G450)*D450</f>
        <v>0</v>
      </c>
      <c r="I450" s="196"/>
      <c r="J450" s="282"/>
      <c r="K450" s="196"/>
      <c r="L450" s="196"/>
      <c r="M450" s="196"/>
      <c r="N450" s="196"/>
      <c r="O450" s="196"/>
      <c r="P450" s="196"/>
      <c r="Q450" s="196"/>
      <c r="R450" s="196"/>
      <c r="S450" s="196"/>
      <c r="T450" s="196"/>
      <c r="U450" s="196"/>
      <c r="V450" s="196"/>
      <c r="W450" s="196"/>
      <c r="X450" s="196"/>
      <c r="Y450" s="196"/>
      <c r="Z450" s="196"/>
      <c r="AA450" s="196"/>
      <c r="AB450" s="196"/>
      <c r="AC450" s="196"/>
      <c r="AD450" s="196"/>
      <c r="AE450" s="196"/>
      <c r="AF450" s="196"/>
      <c r="AG450" s="196"/>
      <c r="AH450" s="196"/>
      <c r="AI450" s="196"/>
      <c r="AJ450" s="196"/>
      <c r="AK450" s="196"/>
      <c r="AL450" s="196"/>
      <c r="AM450" s="196"/>
      <c r="AN450" s="196"/>
      <c r="AO450" s="196"/>
      <c r="AP450" s="196"/>
      <c r="AQ450" s="196"/>
      <c r="AR450" s="196"/>
      <c r="AS450" s="196"/>
      <c r="AT450" s="196"/>
      <c r="AU450" s="196"/>
      <c r="AV450" s="196"/>
      <c r="AW450" s="196"/>
      <c r="AX450" s="196"/>
      <c r="AY450" s="196"/>
      <c r="AZ450" s="196"/>
      <c r="BA450" s="196"/>
      <c r="BB450" s="196"/>
      <c r="BC450" s="196"/>
      <c r="BD450" s="196"/>
      <c r="BE450" s="196"/>
      <c r="BF450" s="196"/>
      <c r="BG450" s="196"/>
      <c r="BH450" s="196"/>
      <c r="BI450" s="196"/>
      <c r="BJ450" s="196"/>
      <c r="BK450" s="196"/>
      <c r="BL450" s="196"/>
      <c r="BM450" s="196"/>
      <c r="BN450" s="196"/>
      <c r="BO450" s="196"/>
      <c r="BP450" s="196"/>
      <c r="BQ450" s="196"/>
      <c r="BR450" s="196"/>
      <c r="BS450" s="196"/>
      <c r="BT450" s="196"/>
      <c r="BU450" s="196"/>
      <c r="BV450" s="196"/>
      <c r="BW450" s="196"/>
      <c r="BX450" s="196"/>
      <c r="BY450" s="196"/>
      <c r="BZ450" s="196"/>
      <c r="CA450" s="196"/>
      <c r="CB450" s="196"/>
      <c r="CC450" s="196"/>
      <c r="CD450" s="196"/>
      <c r="CE450" s="196"/>
      <c r="CF450" s="196"/>
      <c r="CG450" s="196"/>
      <c r="CH450" s="196"/>
      <c r="CI450" s="196"/>
      <c r="CJ450" s="196"/>
      <c r="CK450" s="196"/>
      <c r="CL450" s="196"/>
      <c r="CM450" s="196"/>
      <c r="CN450" s="196"/>
      <c r="CO450" s="196"/>
      <c r="CP450" s="196"/>
      <c r="CQ450" s="196"/>
      <c r="CR450" s="196"/>
      <c r="CS450" s="196"/>
      <c r="CT450" s="196"/>
      <c r="CU450" s="196"/>
      <c r="CV450" s="196"/>
      <c r="CW450" s="196"/>
      <c r="CX450" s="196"/>
      <c r="CY450" s="196"/>
      <c r="CZ450" s="196"/>
      <c r="DA450" s="196"/>
      <c r="DB450" s="196"/>
      <c r="DC450" s="196"/>
      <c r="DD450" s="196"/>
      <c r="DE450" s="196"/>
      <c r="DF450" s="196"/>
      <c r="DG450" s="196"/>
      <c r="DH450" s="196"/>
      <c r="DI450" s="196"/>
      <c r="DJ450" s="196"/>
      <c r="DK450" s="196"/>
      <c r="DL450" s="196"/>
      <c r="DM450" s="196"/>
      <c r="DN450" s="196"/>
      <c r="DO450" s="196"/>
      <c r="DP450" s="196"/>
      <c r="DQ450" s="196"/>
      <c r="DR450" s="196"/>
      <c r="DS450" s="196"/>
      <c r="DT450" s="196"/>
      <c r="DU450" s="196"/>
      <c r="DV450" s="196"/>
      <c r="DW450" s="196"/>
      <c r="DX450" s="196"/>
      <c r="DY450" s="196"/>
      <c r="DZ450" s="196"/>
      <c r="EA450" s="196"/>
      <c r="EB450" s="196"/>
      <c r="EC450" s="196"/>
      <c r="ED450" s="196"/>
      <c r="EE450" s="196"/>
      <c r="EF450" s="196"/>
      <c r="EG450" s="196"/>
      <c r="EH450" s="196"/>
      <c r="EI450" s="196"/>
      <c r="EJ450" s="196"/>
      <c r="EK450" s="196"/>
      <c r="EL450" s="196"/>
      <c r="EM450" s="196"/>
      <c r="EN450" s="196"/>
      <c r="EO450" s="196"/>
      <c r="EP450" s="196"/>
      <c r="EQ450" s="196"/>
      <c r="ER450" s="196"/>
      <c r="ES450" s="196"/>
      <c r="ET450" s="196"/>
      <c r="EU450" s="196"/>
      <c r="EV450" s="196"/>
      <c r="EW450" s="196"/>
      <c r="EX450" s="196"/>
      <c r="EY450" s="196"/>
      <c r="EZ450" s="196"/>
      <c r="FA450" s="196"/>
      <c r="FB450" s="196"/>
      <c r="FC450" s="196"/>
      <c r="FD450" s="196"/>
      <c r="FE450" s="196"/>
      <c r="FF450" s="196"/>
      <c r="FG450" s="196"/>
      <c r="FH450" s="196"/>
      <c r="FI450" s="196"/>
      <c r="FJ450" s="196"/>
      <c r="FK450" s="196"/>
      <c r="FL450" s="196"/>
      <c r="FM450" s="196"/>
      <c r="FN450" s="196"/>
      <c r="FO450" s="196"/>
      <c r="FP450" s="196"/>
      <c r="FQ450" s="196"/>
      <c r="FR450" s="196"/>
      <c r="FS450" s="196"/>
      <c r="FT450" s="196"/>
      <c r="FU450" s="196"/>
      <c r="FV450" s="196"/>
    </row>
    <row r="451" spans="1:178" s="19" customFormat="1" ht="12.75">
      <c r="A451" s="12"/>
      <c r="B451" s="79" t="s">
        <v>25</v>
      </c>
      <c r="C451" s="182" t="s">
        <v>451</v>
      </c>
      <c r="D451" s="180">
        <v>1</v>
      </c>
      <c r="E451" s="180" t="s">
        <v>19</v>
      </c>
      <c r="F451" s="357"/>
      <c r="G451" s="349"/>
      <c r="H451" s="355">
        <f t="shared" si="15"/>
        <v>0</v>
      </c>
      <c r="I451" s="196"/>
      <c r="J451" s="282"/>
      <c r="K451" s="196"/>
      <c r="L451" s="196"/>
      <c r="M451" s="196"/>
      <c r="N451" s="196"/>
      <c r="O451" s="196"/>
      <c r="P451" s="196"/>
      <c r="Q451" s="196"/>
      <c r="R451" s="196"/>
      <c r="S451" s="196"/>
      <c r="T451" s="196"/>
      <c r="U451" s="196"/>
      <c r="V451" s="196"/>
      <c r="W451" s="196"/>
      <c r="X451" s="196"/>
      <c r="Y451" s="196"/>
      <c r="Z451" s="196"/>
      <c r="AA451" s="196"/>
      <c r="AB451" s="196"/>
      <c r="AC451" s="196"/>
      <c r="AD451" s="196"/>
      <c r="AE451" s="196"/>
      <c r="AF451" s="196"/>
      <c r="AG451" s="196"/>
      <c r="AH451" s="196"/>
      <c r="AI451" s="196"/>
      <c r="AJ451" s="196"/>
      <c r="AK451" s="196"/>
      <c r="AL451" s="196"/>
      <c r="AM451" s="196"/>
      <c r="AN451" s="196"/>
      <c r="AO451" s="196"/>
      <c r="AP451" s="196"/>
      <c r="AQ451" s="196"/>
      <c r="AR451" s="196"/>
      <c r="AS451" s="196"/>
      <c r="AT451" s="196"/>
      <c r="AU451" s="196"/>
      <c r="AV451" s="196"/>
      <c r="AW451" s="196"/>
      <c r="AX451" s="196"/>
      <c r="AY451" s="196"/>
      <c r="AZ451" s="196"/>
      <c r="BA451" s="196"/>
      <c r="BB451" s="196"/>
      <c r="BC451" s="196"/>
      <c r="BD451" s="196"/>
      <c r="BE451" s="196"/>
      <c r="BF451" s="196"/>
      <c r="BG451" s="196"/>
      <c r="BH451" s="196"/>
      <c r="BI451" s="196"/>
      <c r="BJ451" s="196"/>
      <c r="BK451" s="196"/>
      <c r="BL451" s="196"/>
      <c r="BM451" s="196"/>
      <c r="BN451" s="196"/>
      <c r="BO451" s="196"/>
      <c r="BP451" s="196"/>
      <c r="BQ451" s="196"/>
      <c r="BR451" s="196"/>
      <c r="BS451" s="196"/>
      <c r="BT451" s="196"/>
      <c r="BU451" s="196"/>
      <c r="BV451" s="196"/>
      <c r="BW451" s="196"/>
      <c r="BX451" s="196"/>
      <c r="BY451" s="196"/>
      <c r="BZ451" s="196"/>
      <c r="CA451" s="196"/>
      <c r="CB451" s="196"/>
      <c r="CC451" s="196"/>
      <c r="CD451" s="196"/>
      <c r="CE451" s="196"/>
      <c r="CF451" s="196"/>
      <c r="CG451" s="196"/>
      <c r="CH451" s="196"/>
      <c r="CI451" s="196"/>
      <c r="CJ451" s="196"/>
      <c r="CK451" s="196"/>
      <c r="CL451" s="196"/>
      <c r="CM451" s="196"/>
      <c r="CN451" s="196"/>
      <c r="CO451" s="196"/>
      <c r="CP451" s="196"/>
      <c r="CQ451" s="196"/>
      <c r="CR451" s="196"/>
      <c r="CS451" s="196"/>
      <c r="CT451" s="196"/>
      <c r="CU451" s="196"/>
      <c r="CV451" s="196"/>
      <c r="CW451" s="196"/>
      <c r="CX451" s="196"/>
      <c r="CY451" s="196"/>
      <c r="CZ451" s="196"/>
      <c r="DA451" s="196"/>
      <c r="DB451" s="196"/>
      <c r="DC451" s="196"/>
      <c r="DD451" s="196"/>
      <c r="DE451" s="196"/>
      <c r="DF451" s="196"/>
      <c r="DG451" s="196"/>
      <c r="DH451" s="196"/>
      <c r="DI451" s="196"/>
      <c r="DJ451" s="196"/>
      <c r="DK451" s="196"/>
      <c r="DL451" s="196"/>
      <c r="DM451" s="196"/>
      <c r="DN451" s="196"/>
      <c r="DO451" s="196"/>
      <c r="DP451" s="196"/>
      <c r="DQ451" s="196"/>
      <c r="DR451" s="196"/>
      <c r="DS451" s="196"/>
      <c r="DT451" s="196"/>
      <c r="DU451" s="196"/>
      <c r="DV451" s="196"/>
      <c r="DW451" s="196"/>
      <c r="DX451" s="196"/>
      <c r="DY451" s="196"/>
      <c r="DZ451" s="196"/>
      <c r="EA451" s="196"/>
      <c r="EB451" s="196"/>
      <c r="EC451" s="196"/>
      <c r="ED451" s="196"/>
      <c r="EE451" s="196"/>
      <c r="EF451" s="196"/>
      <c r="EG451" s="196"/>
      <c r="EH451" s="196"/>
      <c r="EI451" s="196"/>
      <c r="EJ451" s="196"/>
      <c r="EK451" s="196"/>
      <c r="EL451" s="196"/>
      <c r="EM451" s="196"/>
      <c r="EN451" s="196"/>
      <c r="EO451" s="196"/>
      <c r="EP451" s="196"/>
      <c r="EQ451" s="196"/>
      <c r="ER451" s="196"/>
      <c r="ES451" s="196"/>
      <c r="ET451" s="196"/>
      <c r="EU451" s="196"/>
      <c r="EV451" s="196"/>
      <c r="EW451" s="196"/>
      <c r="EX451" s="196"/>
      <c r="EY451" s="196"/>
      <c r="EZ451" s="196"/>
      <c r="FA451" s="196"/>
      <c r="FB451" s="196"/>
      <c r="FC451" s="196"/>
      <c r="FD451" s="196"/>
      <c r="FE451" s="196"/>
      <c r="FF451" s="196"/>
      <c r="FG451" s="196"/>
      <c r="FH451" s="196"/>
      <c r="FI451" s="196"/>
      <c r="FJ451" s="196"/>
      <c r="FK451" s="196"/>
      <c r="FL451" s="196"/>
      <c r="FM451" s="196"/>
      <c r="FN451" s="196"/>
      <c r="FO451" s="196"/>
      <c r="FP451" s="196"/>
      <c r="FQ451" s="196"/>
      <c r="FR451" s="196"/>
      <c r="FS451" s="196"/>
      <c r="FT451" s="196"/>
      <c r="FU451" s="196"/>
      <c r="FV451" s="196"/>
    </row>
    <row r="452" spans="1:10" s="129" customFormat="1" ht="76.5">
      <c r="A452" s="194"/>
      <c r="B452" s="79" t="s">
        <v>27</v>
      </c>
      <c r="C452" s="195" t="s">
        <v>807</v>
      </c>
      <c r="D452" s="180"/>
      <c r="E452" s="180"/>
      <c r="F452" s="128"/>
      <c r="G452" s="128"/>
      <c r="H452" s="181"/>
      <c r="I452" s="19"/>
      <c r="J452" s="273"/>
    </row>
    <row r="453" spans="1:10" s="19" customFormat="1" ht="12.75">
      <c r="A453" s="12"/>
      <c r="B453" s="79" t="s">
        <v>627</v>
      </c>
      <c r="C453" s="82" t="s">
        <v>628</v>
      </c>
      <c r="D453" s="180">
        <v>1</v>
      </c>
      <c r="E453" s="180" t="s">
        <v>19</v>
      </c>
      <c r="F453" s="337"/>
      <c r="G453" s="349"/>
      <c r="H453" s="355">
        <f t="shared" si="15"/>
        <v>0</v>
      </c>
      <c r="J453" s="280"/>
    </row>
    <row r="454" spans="1:10" s="19" customFormat="1" ht="12.75">
      <c r="A454" s="12"/>
      <c r="B454" s="79" t="s">
        <v>29</v>
      </c>
      <c r="C454" s="224" t="s">
        <v>808</v>
      </c>
      <c r="D454" s="204">
        <v>1</v>
      </c>
      <c r="E454" s="204" t="s">
        <v>19</v>
      </c>
      <c r="F454" s="337"/>
      <c r="G454" s="359"/>
      <c r="H454" s="355">
        <f t="shared" si="15"/>
        <v>0</v>
      </c>
      <c r="J454" s="280"/>
    </row>
    <row r="455" spans="1:10" s="19" customFormat="1" ht="12.75">
      <c r="A455" s="12"/>
      <c r="B455" s="79" t="s">
        <v>30</v>
      </c>
      <c r="C455" s="82" t="s">
        <v>629</v>
      </c>
      <c r="D455" s="204">
        <v>1</v>
      </c>
      <c r="E455" s="204" t="s">
        <v>19</v>
      </c>
      <c r="F455" s="337"/>
      <c r="G455" s="359"/>
      <c r="H455" s="355">
        <f t="shared" si="15"/>
        <v>0</v>
      </c>
      <c r="J455" s="280"/>
    </row>
    <row r="456" spans="1:10" s="29" customFormat="1" ht="12.75">
      <c r="A456" s="12"/>
      <c r="B456" s="79" t="s">
        <v>31</v>
      </c>
      <c r="C456" s="82" t="s">
        <v>809</v>
      </c>
      <c r="D456" s="204">
        <v>1</v>
      </c>
      <c r="E456" s="204" t="s">
        <v>19</v>
      </c>
      <c r="F456" s="337"/>
      <c r="G456" s="359"/>
      <c r="H456" s="355">
        <f t="shared" si="15"/>
        <v>0</v>
      </c>
      <c r="I456" s="312"/>
      <c r="J456" s="288"/>
    </row>
    <row r="457" spans="1:97" s="19" customFormat="1" ht="25.5">
      <c r="A457" s="12"/>
      <c r="B457" s="79" t="s">
        <v>33</v>
      </c>
      <c r="C457" s="225" t="s">
        <v>630</v>
      </c>
      <c r="D457" s="204">
        <v>50</v>
      </c>
      <c r="E457" s="204" t="s">
        <v>23</v>
      </c>
      <c r="F457" s="349"/>
      <c r="G457" s="359"/>
      <c r="H457" s="355">
        <f t="shared" si="15"/>
        <v>0</v>
      </c>
      <c r="I457" s="313"/>
      <c r="J457" s="289"/>
      <c r="K457" s="226"/>
      <c r="L457" s="226"/>
      <c r="M457" s="226"/>
      <c r="N457" s="226"/>
      <c r="O457" s="226"/>
      <c r="P457" s="226"/>
      <c r="Q457" s="226"/>
      <c r="R457" s="226"/>
      <c r="S457" s="226"/>
      <c r="T457" s="226"/>
      <c r="U457" s="226"/>
      <c r="V457" s="226"/>
      <c r="W457" s="226"/>
      <c r="X457" s="226"/>
      <c r="Y457" s="226"/>
      <c r="Z457" s="226"/>
      <c r="AA457" s="226"/>
      <c r="AB457" s="226"/>
      <c r="AC457" s="226"/>
      <c r="AD457" s="226"/>
      <c r="AE457" s="226"/>
      <c r="AF457" s="226"/>
      <c r="AG457" s="226"/>
      <c r="AH457" s="226"/>
      <c r="AI457" s="226"/>
      <c r="AJ457" s="226"/>
      <c r="AK457" s="226"/>
      <c r="AL457" s="226"/>
      <c r="AM457" s="226"/>
      <c r="AN457" s="226"/>
      <c r="AO457" s="226"/>
      <c r="AP457" s="226"/>
      <c r="AQ457" s="226"/>
      <c r="AR457" s="226"/>
      <c r="AS457" s="226"/>
      <c r="AT457" s="226"/>
      <c r="AU457" s="226"/>
      <c r="AV457" s="226"/>
      <c r="AW457" s="226"/>
      <c r="AX457" s="226"/>
      <c r="AY457" s="226"/>
      <c r="AZ457" s="226"/>
      <c r="BA457" s="226"/>
      <c r="BB457" s="226"/>
      <c r="BC457" s="226"/>
      <c r="BD457" s="226"/>
      <c r="BE457" s="226"/>
      <c r="BF457" s="226"/>
      <c r="BG457" s="226"/>
      <c r="BH457" s="226"/>
      <c r="BI457" s="226"/>
      <c r="BJ457" s="226"/>
      <c r="BK457" s="226"/>
      <c r="BL457" s="226"/>
      <c r="BM457" s="226"/>
      <c r="BN457" s="226"/>
      <c r="BO457" s="226"/>
      <c r="BP457" s="226"/>
      <c r="BQ457" s="226"/>
      <c r="BR457" s="226"/>
      <c r="BS457" s="226"/>
      <c r="BT457" s="226"/>
      <c r="BU457" s="226"/>
      <c r="BV457" s="226"/>
      <c r="BW457" s="226"/>
      <c r="BX457" s="226"/>
      <c r="BY457" s="226"/>
      <c r="BZ457" s="226"/>
      <c r="CA457" s="226"/>
      <c r="CB457" s="226"/>
      <c r="CC457" s="226"/>
      <c r="CD457" s="226"/>
      <c r="CE457" s="226"/>
      <c r="CF457" s="226"/>
      <c r="CG457" s="226"/>
      <c r="CH457" s="129"/>
      <c r="CI457" s="129"/>
      <c r="CJ457" s="129"/>
      <c r="CK457" s="129"/>
      <c r="CL457" s="129"/>
      <c r="CM457" s="129"/>
      <c r="CN457" s="129"/>
      <c r="CO457" s="129"/>
      <c r="CP457" s="129"/>
      <c r="CQ457" s="129"/>
      <c r="CR457" s="129"/>
      <c r="CS457" s="129"/>
    </row>
    <row r="458" spans="1:10" s="19" customFormat="1" ht="51">
      <c r="A458" s="209"/>
      <c r="B458" s="79" t="s">
        <v>34</v>
      </c>
      <c r="C458" s="82" t="s">
        <v>631</v>
      </c>
      <c r="D458" s="204">
        <v>17</v>
      </c>
      <c r="E458" s="204" t="s">
        <v>19</v>
      </c>
      <c r="F458" s="337"/>
      <c r="G458" s="359"/>
      <c r="H458" s="355">
        <f t="shared" si="15"/>
        <v>0</v>
      </c>
      <c r="J458" s="280"/>
    </row>
    <row r="459" spans="1:10" s="19" customFormat="1" ht="12.75">
      <c r="A459" s="209"/>
      <c r="B459" s="79" t="s">
        <v>36</v>
      </c>
      <c r="C459" s="82" t="s">
        <v>632</v>
      </c>
      <c r="D459" s="204">
        <v>17</v>
      </c>
      <c r="E459" s="204" t="s">
        <v>19</v>
      </c>
      <c r="F459" s="337"/>
      <c r="G459" s="359"/>
      <c r="H459" s="355">
        <f t="shared" si="15"/>
        <v>0</v>
      </c>
      <c r="J459" s="280"/>
    </row>
    <row r="460" spans="1:10" s="19" customFormat="1" ht="12.75">
      <c r="A460" s="12"/>
      <c r="B460" s="79" t="s">
        <v>37</v>
      </c>
      <c r="C460" s="82" t="s">
        <v>633</v>
      </c>
      <c r="D460" s="204">
        <v>17</v>
      </c>
      <c r="E460" s="204" t="s">
        <v>19</v>
      </c>
      <c r="F460" s="337"/>
      <c r="G460" s="359"/>
      <c r="H460" s="355">
        <f t="shared" si="15"/>
        <v>0</v>
      </c>
      <c r="J460" s="280"/>
    </row>
    <row r="461" spans="1:10" s="19" customFormat="1" ht="12.75">
      <c r="A461" s="12"/>
      <c r="B461" s="79" t="s">
        <v>38</v>
      </c>
      <c r="C461" s="82" t="s">
        <v>634</v>
      </c>
      <c r="D461" s="204">
        <v>17</v>
      </c>
      <c r="E461" s="204" t="s">
        <v>19</v>
      </c>
      <c r="F461" s="337"/>
      <c r="G461" s="359"/>
      <c r="H461" s="355">
        <f t="shared" si="15"/>
        <v>0</v>
      </c>
      <c r="J461" s="280"/>
    </row>
    <row r="462" spans="1:10" s="19" customFormat="1" ht="12.75">
      <c r="A462" s="209"/>
      <c r="B462" s="79" t="s">
        <v>39</v>
      </c>
      <c r="C462" s="127" t="s">
        <v>635</v>
      </c>
      <c r="D462" s="204">
        <v>17</v>
      </c>
      <c r="E462" s="204" t="s">
        <v>19</v>
      </c>
      <c r="F462" s="337"/>
      <c r="G462" s="359"/>
      <c r="H462" s="355">
        <f t="shared" si="15"/>
        <v>0</v>
      </c>
      <c r="J462" s="280"/>
    </row>
    <row r="463" spans="1:10" s="19" customFormat="1" ht="25.5">
      <c r="A463" s="12"/>
      <c r="B463" s="79" t="s">
        <v>40</v>
      </c>
      <c r="C463" s="82" t="s">
        <v>636</v>
      </c>
      <c r="D463" s="204">
        <v>1</v>
      </c>
      <c r="E463" s="204" t="s">
        <v>19</v>
      </c>
      <c r="F463" s="337"/>
      <c r="G463" s="359"/>
      <c r="H463" s="355">
        <f t="shared" si="15"/>
        <v>0</v>
      </c>
      <c r="J463" s="280"/>
    </row>
    <row r="464" spans="1:10" s="19" customFormat="1" ht="25.5">
      <c r="A464" s="12"/>
      <c r="B464" s="79" t="s">
        <v>42</v>
      </c>
      <c r="C464" s="82" t="s">
        <v>810</v>
      </c>
      <c r="D464" s="204">
        <v>41</v>
      </c>
      <c r="E464" s="204" t="s">
        <v>19</v>
      </c>
      <c r="F464" s="337"/>
      <c r="G464" s="359"/>
      <c r="H464" s="355">
        <f t="shared" si="15"/>
        <v>0</v>
      </c>
      <c r="J464" s="280"/>
    </row>
    <row r="465" spans="1:10" s="19" customFormat="1" ht="25.5">
      <c r="A465" s="12"/>
      <c r="B465" s="79" t="s">
        <v>44</v>
      </c>
      <c r="C465" s="82" t="s">
        <v>811</v>
      </c>
      <c r="D465" s="204">
        <v>1</v>
      </c>
      <c r="E465" s="204" t="s">
        <v>19</v>
      </c>
      <c r="F465" s="337"/>
      <c r="G465" s="359"/>
      <c r="H465" s="355">
        <f t="shared" si="15"/>
        <v>0</v>
      </c>
      <c r="J465" s="280"/>
    </row>
    <row r="466" spans="1:10" s="19" customFormat="1" ht="25.5">
      <c r="A466" s="12"/>
      <c r="B466" s="79" t="s">
        <v>46</v>
      </c>
      <c r="C466" s="82" t="s">
        <v>812</v>
      </c>
      <c r="D466" s="83">
        <v>7</v>
      </c>
      <c r="E466" s="83" t="s">
        <v>19</v>
      </c>
      <c r="F466" s="337"/>
      <c r="G466" s="337"/>
      <c r="H466" s="355">
        <f t="shared" si="15"/>
        <v>0</v>
      </c>
      <c r="J466" s="280"/>
    </row>
    <row r="467" spans="1:10" s="19" customFormat="1" ht="25.5">
      <c r="A467" s="12"/>
      <c r="B467" s="79" t="s">
        <v>47</v>
      </c>
      <c r="C467" s="127" t="s">
        <v>813</v>
      </c>
      <c r="D467" s="204">
        <v>250</v>
      </c>
      <c r="E467" s="204" t="s">
        <v>23</v>
      </c>
      <c r="F467" s="337"/>
      <c r="G467" s="359"/>
      <c r="H467" s="355">
        <f t="shared" si="15"/>
        <v>0</v>
      </c>
      <c r="J467" s="280"/>
    </row>
    <row r="468" spans="1:10" s="19" customFormat="1" ht="12.75">
      <c r="A468" s="12"/>
      <c r="B468" s="79" t="s">
        <v>48</v>
      </c>
      <c r="C468" s="127" t="s">
        <v>637</v>
      </c>
      <c r="D468" s="204">
        <v>1</v>
      </c>
      <c r="E468" s="204" t="s">
        <v>280</v>
      </c>
      <c r="F468" s="337"/>
      <c r="G468" s="359"/>
      <c r="H468" s="355">
        <f t="shared" si="15"/>
        <v>0</v>
      </c>
      <c r="J468" s="280"/>
    </row>
    <row r="469" spans="1:10" s="19" customFormat="1" ht="12.75">
      <c r="A469" s="12"/>
      <c r="B469" s="79" t="s">
        <v>50</v>
      </c>
      <c r="C469" s="127" t="s">
        <v>638</v>
      </c>
      <c r="D469" s="204">
        <v>68</v>
      </c>
      <c r="E469" s="204" t="s">
        <v>280</v>
      </c>
      <c r="F469" s="337"/>
      <c r="G469" s="359"/>
      <c r="H469" s="355">
        <f t="shared" si="15"/>
        <v>0</v>
      </c>
      <c r="J469" s="280"/>
    </row>
    <row r="470" spans="1:10" s="19" customFormat="1" ht="12.75">
      <c r="A470" s="12"/>
      <c r="B470" s="79" t="s">
        <v>52</v>
      </c>
      <c r="C470" s="82" t="s">
        <v>639</v>
      </c>
      <c r="D470" s="204">
        <v>1</v>
      </c>
      <c r="E470" s="204" t="s">
        <v>19</v>
      </c>
      <c r="F470" s="337"/>
      <c r="G470" s="359"/>
      <c r="H470" s="355">
        <f t="shared" si="15"/>
        <v>0</v>
      </c>
      <c r="J470" s="280"/>
    </row>
    <row r="471" spans="1:10" s="19" customFormat="1" ht="12.75">
      <c r="A471" s="12"/>
      <c r="B471" s="79" t="s">
        <v>55</v>
      </c>
      <c r="C471" s="127" t="s">
        <v>640</v>
      </c>
      <c r="D471" s="204">
        <v>12</v>
      </c>
      <c r="E471" s="204" t="s">
        <v>280</v>
      </c>
      <c r="F471" s="337"/>
      <c r="G471" s="359"/>
      <c r="H471" s="355">
        <f t="shared" si="15"/>
        <v>0</v>
      </c>
      <c r="J471" s="280"/>
    </row>
    <row r="472" spans="1:10" s="19" customFormat="1" ht="25.5">
      <c r="A472" s="12"/>
      <c r="B472" s="79" t="s">
        <v>57</v>
      </c>
      <c r="C472" s="127" t="s">
        <v>814</v>
      </c>
      <c r="D472" s="204">
        <v>6</v>
      </c>
      <c r="E472" s="204" t="s">
        <v>23</v>
      </c>
      <c r="F472" s="337"/>
      <c r="G472" s="359"/>
      <c r="H472" s="355">
        <f t="shared" si="15"/>
        <v>0</v>
      </c>
      <c r="J472" s="280"/>
    </row>
    <row r="473" spans="1:10" s="19" customFormat="1" ht="12.75">
      <c r="A473" s="12"/>
      <c r="B473" s="79" t="s">
        <v>59</v>
      </c>
      <c r="C473" s="127" t="s">
        <v>641</v>
      </c>
      <c r="D473" s="204">
        <v>7</v>
      </c>
      <c r="E473" s="204" t="s">
        <v>280</v>
      </c>
      <c r="F473" s="337"/>
      <c r="G473" s="359"/>
      <c r="H473" s="355">
        <f t="shared" si="15"/>
        <v>0</v>
      </c>
      <c r="J473" s="280"/>
    </row>
    <row r="474" spans="1:19" s="193" customFormat="1" ht="12.75">
      <c r="A474" s="86"/>
      <c r="B474" s="78">
        <v>2</v>
      </c>
      <c r="C474" s="178" t="s">
        <v>642</v>
      </c>
      <c r="D474" s="384"/>
      <c r="E474" s="384"/>
      <c r="F474" s="384"/>
      <c r="G474" s="384"/>
      <c r="H474" s="385"/>
      <c r="I474" s="309"/>
      <c r="J474" s="221"/>
      <c r="K474" s="192"/>
      <c r="L474" s="192"/>
      <c r="M474" s="192"/>
      <c r="N474" s="192"/>
      <c r="O474" s="192"/>
      <c r="P474" s="192"/>
      <c r="Q474" s="192"/>
      <c r="R474" s="192"/>
      <c r="S474" s="192"/>
    </row>
    <row r="475" spans="1:10" s="19" customFormat="1" ht="25.5">
      <c r="A475" s="12"/>
      <c r="B475" s="79" t="s">
        <v>71</v>
      </c>
      <c r="C475" s="82" t="s">
        <v>643</v>
      </c>
      <c r="D475" s="204">
        <v>18</v>
      </c>
      <c r="E475" s="204" t="s">
        <v>19</v>
      </c>
      <c r="F475" s="337"/>
      <c r="G475" s="359"/>
      <c r="H475" s="355">
        <f t="shared" si="15"/>
        <v>0</v>
      </c>
      <c r="J475" s="280"/>
    </row>
    <row r="476" spans="1:10" s="19" customFormat="1" ht="25.5">
      <c r="A476" s="12"/>
      <c r="B476" s="79" t="s">
        <v>73</v>
      </c>
      <c r="C476" s="82" t="s">
        <v>644</v>
      </c>
      <c r="D476" s="204">
        <v>21</v>
      </c>
      <c r="E476" s="204" t="s">
        <v>19</v>
      </c>
      <c r="F476" s="337"/>
      <c r="G476" s="359"/>
      <c r="H476" s="355">
        <f t="shared" si="15"/>
        <v>0</v>
      </c>
      <c r="J476" s="280"/>
    </row>
    <row r="477" spans="1:10" s="19" customFormat="1" ht="12.75">
      <c r="A477" s="12"/>
      <c r="B477" s="79" t="s">
        <v>75</v>
      </c>
      <c r="C477" s="82" t="s">
        <v>815</v>
      </c>
      <c r="D477" s="204">
        <v>3500</v>
      </c>
      <c r="E477" s="204" t="s">
        <v>23</v>
      </c>
      <c r="F477" s="337"/>
      <c r="G477" s="359"/>
      <c r="H477" s="355">
        <f t="shared" si="15"/>
        <v>0</v>
      </c>
      <c r="J477" s="280"/>
    </row>
    <row r="478" spans="1:10" s="19" customFormat="1" ht="38.25">
      <c r="A478" s="12"/>
      <c r="B478" s="79" t="s">
        <v>77</v>
      </c>
      <c r="C478" s="82" t="s">
        <v>816</v>
      </c>
      <c r="D478" s="204">
        <v>1</v>
      </c>
      <c r="E478" s="204" t="s">
        <v>280</v>
      </c>
      <c r="F478" s="337"/>
      <c r="G478" s="359"/>
      <c r="H478" s="355">
        <f t="shared" si="15"/>
        <v>0</v>
      </c>
      <c r="J478" s="280"/>
    </row>
    <row r="479" spans="1:10" s="19" customFormat="1" ht="12.75">
      <c r="A479" s="12"/>
      <c r="B479" s="79" t="s">
        <v>79</v>
      </c>
      <c r="C479" s="82" t="s">
        <v>645</v>
      </c>
      <c r="D479" s="204">
        <v>3</v>
      </c>
      <c r="E479" s="204" t="s">
        <v>280</v>
      </c>
      <c r="F479" s="337"/>
      <c r="G479" s="359"/>
      <c r="H479" s="355">
        <f t="shared" si="15"/>
        <v>0</v>
      </c>
      <c r="J479" s="280"/>
    </row>
    <row r="480" spans="1:10" s="19" customFormat="1" ht="12.75">
      <c r="A480" s="12"/>
      <c r="B480" s="79" t="s">
        <v>335</v>
      </c>
      <c r="C480" s="82" t="s">
        <v>646</v>
      </c>
      <c r="D480" s="204">
        <v>1</v>
      </c>
      <c r="E480" s="204" t="s">
        <v>280</v>
      </c>
      <c r="F480" s="337"/>
      <c r="G480" s="359"/>
      <c r="H480" s="355">
        <f t="shared" si="15"/>
        <v>0</v>
      </c>
      <c r="J480" s="280"/>
    </row>
    <row r="481" spans="1:10" s="19" customFormat="1" ht="12.75">
      <c r="A481" s="12"/>
      <c r="B481" s="79" t="s">
        <v>341</v>
      </c>
      <c r="C481" s="82" t="s">
        <v>647</v>
      </c>
      <c r="D481" s="204">
        <v>3</v>
      </c>
      <c r="E481" s="204" t="s">
        <v>19</v>
      </c>
      <c r="F481" s="337"/>
      <c r="G481" s="359"/>
      <c r="H481" s="355">
        <f t="shared" si="15"/>
        <v>0</v>
      </c>
      <c r="J481" s="280"/>
    </row>
    <row r="482" spans="1:10" s="211" customFormat="1" ht="12.75">
      <c r="A482" s="227"/>
      <c r="B482" s="79" t="s">
        <v>343</v>
      </c>
      <c r="C482" s="210" t="s">
        <v>648</v>
      </c>
      <c r="D482" s="204">
        <v>3</v>
      </c>
      <c r="E482" s="204" t="s">
        <v>280</v>
      </c>
      <c r="F482" s="337"/>
      <c r="G482" s="359"/>
      <c r="H482" s="355">
        <f t="shared" si="15"/>
        <v>0</v>
      </c>
      <c r="J482" s="286"/>
    </row>
    <row r="483" spans="1:10" s="211" customFormat="1" ht="12.75">
      <c r="A483" s="227"/>
      <c r="B483" s="79" t="s">
        <v>345</v>
      </c>
      <c r="C483" s="210" t="s">
        <v>649</v>
      </c>
      <c r="D483" s="204">
        <v>3</v>
      </c>
      <c r="E483" s="204" t="s">
        <v>280</v>
      </c>
      <c r="F483" s="337"/>
      <c r="G483" s="359"/>
      <c r="H483" s="355">
        <f t="shared" si="15"/>
        <v>0</v>
      </c>
      <c r="J483" s="286"/>
    </row>
    <row r="484" spans="1:10" s="19" customFormat="1" ht="12.75">
      <c r="A484" s="12"/>
      <c r="B484" s="79" t="s">
        <v>347</v>
      </c>
      <c r="C484" s="82" t="s">
        <v>650</v>
      </c>
      <c r="D484" s="204">
        <v>40</v>
      </c>
      <c r="E484" s="204" t="s">
        <v>19</v>
      </c>
      <c r="F484" s="337"/>
      <c r="G484" s="359"/>
      <c r="H484" s="355">
        <f t="shared" si="15"/>
        <v>0</v>
      </c>
      <c r="J484" s="280"/>
    </row>
    <row r="485" spans="1:10" s="19" customFormat="1" ht="12.75">
      <c r="A485" s="12"/>
      <c r="B485" s="79" t="s">
        <v>471</v>
      </c>
      <c r="C485" s="82" t="s">
        <v>651</v>
      </c>
      <c r="D485" s="204">
        <v>56</v>
      </c>
      <c r="E485" s="204" t="s">
        <v>19</v>
      </c>
      <c r="F485" s="337"/>
      <c r="G485" s="359"/>
      <c r="H485" s="355">
        <f t="shared" si="15"/>
        <v>0</v>
      </c>
      <c r="J485" s="280"/>
    </row>
    <row r="486" spans="1:10" s="19" customFormat="1" ht="12.75">
      <c r="A486" s="12"/>
      <c r="B486" s="79" t="s">
        <v>472</v>
      </c>
      <c r="C486" s="127" t="s">
        <v>652</v>
      </c>
      <c r="D486" s="204">
        <v>1</v>
      </c>
      <c r="E486" s="204" t="s">
        <v>19</v>
      </c>
      <c r="F486" s="337"/>
      <c r="G486" s="359"/>
      <c r="H486" s="355">
        <f t="shared" si="15"/>
        <v>0</v>
      </c>
      <c r="J486" s="280"/>
    </row>
    <row r="487" spans="1:10" s="19" customFormat="1" ht="25.5">
      <c r="A487" s="12"/>
      <c r="B487" s="79" t="s">
        <v>473</v>
      </c>
      <c r="C487" s="82" t="s">
        <v>653</v>
      </c>
      <c r="D487" s="204">
        <v>10</v>
      </c>
      <c r="E487" s="204" t="s">
        <v>224</v>
      </c>
      <c r="F487" s="337"/>
      <c r="G487" s="359"/>
      <c r="H487" s="355">
        <f t="shared" si="15"/>
        <v>0</v>
      </c>
      <c r="J487" s="280"/>
    </row>
    <row r="488" spans="1:10" s="29" customFormat="1" ht="25.5">
      <c r="A488" s="12"/>
      <c r="B488" s="79" t="s">
        <v>474</v>
      </c>
      <c r="C488" s="127" t="s">
        <v>817</v>
      </c>
      <c r="D488" s="204">
        <v>9</v>
      </c>
      <c r="E488" s="204" t="s">
        <v>23</v>
      </c>
      <c r="F488" s="337"/>
      <c r="G488" s="359"/>
      <c r="H488" s="355">
        <f t="shared" si="15"/>
        <v>0</v>
      </c>
      <c r="I488" s="312"/>
      <c r="J488" s="288"/>
    </row>
    <row r="489" spans="1:10" s="29" customFormat="1" ht="12.75">
      <c r="A489" s="12"/>
      <c r="B489" s="79" t="s">
        <v>475</v>
      </c>
      <c r="C489" s="127" t="s">
        <v>654</v>
      </c>
      <c r="D489" s="204">
        <v>3</v>
      </c>
      <c r="E489" s="204" t="s">
        <v>280</v>
      </c>
      <c r="F489" s="337"/>
      <c r="G489" s="359"/>
      <c r="H489" s="355">
        <f t="shared" si="15"/>
        <v>0</v>
      </c>
      <c r="I489" s="312"/>
      <c r="J489" s="288"/>
    </row>
    <row r="490" spans="1:10" s="29" customFormat="1" ht="12.75">
      <c r="A490" s="12"/>
      <c r="B490" s="79" t="s">
        <v>477</v>
      </c>
      <c r="C490" s="127" t="s">
        <v>655</v>
      </c>
      <c r="D490" s="204">
        <v>3</v>
      </c>
      <c r="E490" s="204" t="s">
        <v>280</v>
      </c>
      <c r="F490" s="337"/>
      <c r="G490" s="359"/>
      <c r="H490" s="355">
        <f t="shared" si="15"/>
        <v>0</v>
      </c>
      <c r="I490" s="312"/>
      <c r="J490" s="288"/>
    </row>
    <row r="491" spans="1:97" s="19" customFormat="1" ht="25.5">
      <c r="A491" s="12"/>
      <c r="B491" s="79" t="s">
        <v>479</v>
      </c>
      <c r="C491" s="195" t="s">
        <v>656</v>
      </c>
      <c r="D491" s="204">
        <v>6</v>
      </c>
      <c r="E491" s="204" t="s">
        <v>657</v>
      </c>
      <c r="F491" s="337"/>
      <c r="G491" s="359"/>
      <c r="H491" s="355">
        <f t="shared" si="15"/>
        <v>0</v>
      </c>
      <c r="I491" s="228"/>
      <c r="J491" s="290"/>
      <c r="K491" s="228"/>
      <c r="L491" s="228"/>
      <c r="M491" s="228"/>
      <c r="N491" s="228"/>
      <c r="O491" s="228"/>
      <c r="P491" s="228"/>
      <c r="Q491" s="228"/>
      <c r="R491" s="228"/>
      <c r="S491" s="228"/>
      <c r="T491" s="228"/>
      <c r="U491" s="228"/>
      <c r="V491" s="228"/>
      <c r="W491" s="228"/>
      <c r="X491" s="228"/>
      <c r="Y491" s="228"/>
      <c r="Z491" s="228"/>
      <c r="AA491" s="228"/>
      <c r="AB491" s="228"/>
      <c r="AC491" s="228"/>
      <c r="AD491" s="228"/>
      <c r="AE491" s="228"/>
      <c r="AF491" s="228"/>
      <c r="AG491" s="228"/>
      <c r="AH491" s="228"/>
      <c r="AI491" s="228"/>
      <c r="AJ491" s="228"/>
      <c r="AK491" s="228"/>
      <c r="AL491" s="228"/>
      <c r="AM491" s="228"/>
      <c r="AN491" s="228"/>
      <c r="AO491" s="228"/>
      <c r="AP491" s="228"/>
      <c r="AQ491" s="228"/>
      <c r="AR491" s="228"/>
      <c r="AS491" s="228"/>
      <c r="AT491" s="228"/>
      <c r="AU491" s="228"/>
      <c r="AV491" s="228"/>
      <c r="AW491" s="228"/>
      <c r="AX491" s="228"/>
      <c r="AY491" s="228"/>
      <c r="AZ491" s="228"/>
      <c r="BA491" s="228"/>
      <c r="BB491" s="228"/>
      <c r="BC491" s="228"/>
      <c r="BD491" s="228"/>
      <c r="BE491" s="228"/>
      <c r="BF491" s="228"/>
      <c r="BG491" s="228"/>
      <c r="BH491" s="228"/>
      <c r="BI491" s="228"/>
      <c r="BJ491" s="228"/>
      <c r="BK491" s="228"/>
      <c r="BL491" s="228"/>
      <c r="BM491" s="228"/>
      <c r="BN491" s="228"/>
      <c r="BO491" s="228"/>
      <c r="BP491" s="228"/>
      <c r="BQ491" s="228"/>
      <c r="BR491" s="228"/>
      <c r="BS491" s="228"/>
      <c r="BT491" s="228"/>
      <c r="BU491" s="228"/>
      <c r="BV491" s="228"/>
      <c r="BW491" s="228"/>
      <c r="BX491" s="228"/>
      <c r="BY491" s="228"/>
      <c r="BZ491" s="228"/>
      <c r="CA491" s="228"/>
      <c r="CB491" s="228"/>
      <c r="CC491" s="228"/>
      <c r="CD491" s="228"/>
      <c r="CE491" s="228"/>
      <c r="CF491" s="228"/>
      <c r="CG491" s="228"/>
      <c r="CH491" s="129"/>
      <c r="CI491" s="129"/>
      <c r="CJ491" s="129"/>
      <c r="CK491" s="129"/>
      <c r="CL491" s="129"/>
      <c r="CM491" s="129"/>
      <c r="CN491" s="129"/>
      <c r="CO491" s="129"/>
      <c r="CP491" s="129"/>
      <c r="CQ491" s="129"/>
      <c r="CR491" s="129"/>
      <c r="CS491" s="129"/>
    </row>
    <row r="492" spans="1:97" s="19" customFormat="1" ht="25.5">
      <c r="A492" s="12"/>
      <c r="B492" s="79" t="s">
        <v>481</v>
      </c>
      <c r="C492" s="229" t="s">
        <v>658</v>
      </c>
      <c r="D492" s="204">
        <v>3</v>
      </c>
      <c r="E492" s="204" t="s">
        <v>657</v>
      </c>
      <c r="F492" s="337"/>
      <c r="G492" s="359"/>
      <c r="H492" s="355">
        <f t="shared" si="15"/>
        <v>0</v>
      </c>
      <c r="I492" s="228"/>
      <c r="J492" s="290"/>
      <c r="K492" s="228"/>
      <c r="L492" s="228"/>
      <c r="M492" s="228"/>
      <c r="N492" s="228"/>
      <c r="O492" s="228"/>
      <c r="P492" s="228"/>
      <c r="Q492" s="228"/>
      <c r="R492" s="228"/>
      <c r="S492" s="228"/>
      <c r="T492" s="228"/>
      <c r="U492" s="228"/>
      <c r="V492" s="228"/>
      <c r="W492" s="228"/>
      <c r="X492" s="228"/>
      <c r="Y492" s="228"/>
      <c r="Z492" s="228"/>
      <c r="AA492" s="228"/>
      <c r="AB492" s="228"/>
      <c r="AC492" s="228"/>
      <c r="AD492" s="228"/>
      <c r="AE492" s="228"/>
      <c r="AF492" s="228"/>
      <c r="AG492" s="228"/>
      <c r="AH492" s="228"/>
      <c r="AI492" s="228"/>
      <c r="AJ492" s="228"/>
      <c r="AK492" s="228"/>
      <c r="AL492" s="228"/>
      <c r="AM492" s="228"/>
      <c r="AN492" s="228"/>
      <c r="AO492" s="228"/>
      <c r="AP492" s="228"/>
      <c r="AQ492" s="228"/>
      <c r="AR492" s="228"/>
      <c r="AS492" s="228"/>
      <c r="AT492" s="228"/>
      <c r="AU492" s="228"/>
      <c r="AV492" s="228"/>
      <c r="AW492" s="228"/>
      <c r="AX492" s="228"/>
      <c r="AY492" s="228"/>
      <c r="AZ492" s="228"/>
      <c r="BA492" s="228"/>
      <c r="BB492" s="228"/>
      <c r="BC492" s="228"/>
      <c r="BD492" s="228"/>
      <c r="BE492" s="228"/>
      <c r="BF492" s="228"/>
      <c r="BG492" s="228"/>
      <c r="BH492" s="228"/>
      <c r="BI492" s="228"/>
      <c r="BJ492" s="228"/>
      <c r="BK492" s="228"/>
      <c r="BL492" s="228"/>
      <c r="BM492" s="228"/>
      <c r="BN492" s="228"/>
      <c r="BO492" s="228"/>
      <c r="BP492" s="228"/>
      <c r="BQ492" s="228"/>
      <c r="BR492" s="228"/>
      <c r="BS492" s="228"/>
      <c r="BT492" s="228"/>
      <c r="BU492" s="228"/>
      <c r="BV492" s="228"/>
      <c r="BW492" s="228"/>
      <c r="BX492" s="228"/>
      <c r="BY492" s="228"/>
      <c r="BZ492" s="228"/>
      <c r="CA492" s="228"/>
      <c r="CB492" s="228"/>
      <c r="CC492" s="228"/>
      <c r="CD492" s="228"/>
      <c r="CE492" s="228"/>
      <c r="CF492" s="228"/>
      <c r="CG492" s="228"/>
      <c r="CH492" s="129"/>
      <c r="CI492" s="129"/>
      <c r="CJ492" s="129"/>
      <c r="CK492" s="129"/>
      <c r="CL492" s="129"/>
      <c r="CM492" s="129"/>
      <c r="CN492" s="129"/>
      <c r="CO492" s="129"/>
      <c r="CP492" s="129"/>
      <c r="CQ492" s="129"/>
      <c r="CR492" s="129"/>
      <c r="CS492" s="129"/>
    </row>
    <row r="493" spans="1:97" s="19" customFormat="1" ht="12.75">
      <c r="A493" s="12"/>
      <c r="B493" s="79" t="s">
        <v>659</v>
      </c>
      <c r="C493" s="230" t="s">
        <v>660</v>
      </c>
      <c r="D493" s="204">
        <v>3</v>
      </c>
      <c r="E493" s="204" t="s">
        <v>657</v>
      </c>
      <c r="F493" s="337"/>
      <c r="G493" s="359"/>
      <c r="H493" s="355">
        <f t="shared" si="15"/>
        <v>0</v>
      </c>
      <c r="I493" s="228"/>
      <c r="J493" s="290"/>
      <c r="K493" s="228"/>
      <c r="L493" s="228"/>
      <c r="M493" s="228"/>
      <c r="N493" s="228"/>
      <c r="O493" s="228"/>
      <c r="P493" s="228"/>
      <c r="Q493" s="228"/>
      <c r="R493" s="228"/>
      <c r="S493" s="228"/>
      <c r="T493" s="228"/>
      <c r="U493" s="228"/>
      <c r="V493" s="228"/>
      <c r="W493" s="228"/>
      <c r="X493" s="228"/>
      <c r="Y493" s="228"/>
      <c r="Z493" s="228"/>
      <c r="AA493" s="228"/>
      <c r="AB493" s="228"/>
      <c r="AC493" s="228"/>
      <c r="AD493" s="228"/>
      <c r="AE493" s="228"/>
      <c r="AF493" s="228"/>
      <c r="AG493" s="228"/>
      <c r="AH493" s="228"/>
      <c r="AI493" s="228"/>
      <c r="AJ493" s="228"/>
      <c r="AK493" s="228"/>
      <c r="AL493" s="228"/>
      <c r="AM493" s="228"/>
      <c r="AN493" s="228"/>
      <c r="AO493" s="228"/>
      <c r="AP493" s="228"/>
      <c r="AQ493" s="228"/>
      <c r="AR493" s="228"/>
      <c r="AS493" s="228"/>
      <c r="AT493" s="228"/>
      <c r="AU493" s="228"/>
      <c r="AV493" s="228"/>
      <c r="AW493" s="228"/>
      <c r="AX493" s="228"/>
      <c r="AY493" s="228"/>
      <c r="AZ493" s="228"/>
      <c r="BA493" s="228"/>
      <c r="BB493" s="228"/>
      <c r="BC493" s="228"/>
      <c r="BD493" s="228"/>
      <c r="BE493" s="228"/>
      <c r="BF493" s="228"/>
      <c r="BG493" s="228"/>
      <c r="BH493" s="228"/>
      <c r="BI493" s="228"/>
      <c r="BJ493" s="228"/>
      <c r="BK493" s="228"/>
      <c r="BL493" s="228"/>
      <c r="BM493" s="228"/>
      <c r="BN493" s="228"/>
      <c r="BO493" s="228"/>
      <c r="BP493" s="228"/>
      <c r="BQ493" s="228"/>
      <c r="BR493" s="228"/>
      <c r="BS493" s="228"/>
      <c r="BT493" s="228"/>
      <c r="BU493" s="228"/>
      <c r="BV493" s="228"/>
      <c r="BW493" s="228"/>
      <c r="BX493" s="228"/>
      <c r="BY493" s="228"/>
      <c r="BZ493" s="228"/>
      <c r="CA493" s="228"/>
      <c r="CB493" s="228"/>
      <c r="CC493" s="228"/>
      <c r="CD493" s="228"/>
      <c r="CE493" s="228"/>
      <c r="CF493" s="228"/>
      <c r="CG493" s="228"/>
      <c r="CH493" s="129"/>
      <c r="CI493" s="129"/>
      <c r="CJ493" s="129"/>
      <c r="CK493" s="129"/>
      <c r="CL493" s="129"/>
      <c r="CM493" s="129"/>
      <c r="CN493" s="129"/>
      <c r="CO493" s="129"/>
      <c r="CP493" s="129"/>
      <c r="CQ493" s="129"/>
      <c r="CR493" s="129"/>
      <c r="CS493" s="129"/>
    </row>
    <row r="494" spans="1:97" s="19" customFormat="1" ht="12.75">
      <c r="A494" s="12"/>
      <c r="B494" s="79" t="s">
        <v>661</v>
      </c>
      <c r="C494" s="230" t="s">
        <v>662</v>
      </c>
      <c r="D494" s="204">
        <v>3</v>
      </c>
      <c r="E494" s="204" t="s">
        <v>657</v>
      </c>
      <c r="F494" s="337"/>
      <c r="G494" s="359"/>
      <c r="H494" s="355">
        <f t="shared" si="15"/>
        <v>0</v>
      </c>
      <c r="I494" s="228"/>
      <c r="J494" s="290"/>
      <c r="K494" s="228"/>
      <c r="L494" s="228"/>
      <c r="M494" s="228"/>
      <c r="N494" s="228"/>
      <c r="O494" s="228"/>
      <c r="P494" s="228"/>
      <c r="Q494" s="228"/>
      <c r="R494" s="228"/>
      <c r="S494" s="228"/>
      <c r="T494" s="228"/>
      <c r="U494" s="228"/>
      <c r="V494" s="228"/>
      <c r="W494" s="228"/>
      <c r="X494" s="228"/>
      <c r="Y494" s="228"/>
      <c r="Z494" s="228"/>
      <c r="AA494" s="228"/>
      <c r="AB494" s="228"/>
      <c r="AC494" s="228"/>
      <c r="AD494" s="228"/>
      <c r="AE494" s="228"/>
      <c r="AF494" s="228"/>
      <c r="AG494" s="228"/>
      <c r="AH494" s="228"/>
      <c r="AI494" s="228"/>
      <c r="AJ494" s="228"/>
      <c r="AK494" s="228"/>
      <c r="AL494" s="228"/>
      <c r="AM494" s="228"/>
      <c r="AN494" s="228"/>
      <c r="AO494" s="228"/>
      <c r="AP494" s="228"/>
      <c r="AQ494" s="228"/>
      <c r="AR494" s="228"/>
      <c r="AS494" s="228"/>
      <c r="AT494" s="228"/>
      <c r="AU494" s="228"/>
      <c r="AV494" s="228"/>
      <c r="AW494" s="228"/>
      <c r="AX494" s="228"/>
      <c r="AY494" s="228"/>
      <c r="AZ494" s="228"/>
      <c r="BA494" s="228"/>
      <c r="BB494" s="228"/>
      <c r="BC494" s="228"/>
      <c r="BD494" s="228"/>
      <c r="BE494" s="228"/>
      <c r="BF494" s="228"/>
      <c r="BG494" s="228"/>
      <c r="BH494" s="228"/>
      <c r="BI494" s="228"/>
      <c r="BJ494" s="228"/>
      <c r="BK494" s="228"/>
      <c r="BL494" s="228"/>
      <c r="BM494" s="228"/>
      <c r="BN494" s="228"/>
      <c r="BO494" s="228"/>
      <c r="BP494" s="228"/>
      <c r="BQ494" s="228"/>
      <c r="BR494" s="228"/>
      <c r="BS494" s="228"/>
      <c r="BT494" s="228"/>
      <c r="BU494" s="228"/>
      <c r="BV494" s="228"/>
      <c r="BW494" s="228"/>
      <c r="BX494" s="228"/>
      <c r="BY494" s="228"/>
      <c r="BZ494" s="228"/>
      <c r="CA494" s="228"/>
      <c r="CB494" s="228"/>
      <c r="CC494" s="228"/>
      <c r="CD494" s="228"/>
      <c r="CE494" s="228"/>
      <c r="CF494" s="228"/>
      <c r="CG494" s="228"/>
      <c r="CH494" s="129"/>
      <c r="CI494" s="129"/>
      <c r="CJ494" s="129"/>
      <c r="CK494" s="129"/>
      <c r="CL494" s="129"/>
      <c r="CM494" s="129"/>
      <c r="CN494" s="129"/>
      <c r="CO494" s="129"/>
      <c r="CP494" s="129"/>
      <c r="CQ494" s="129"/>
      <c r="CR494" s="129"/>
      <c r="CS494" s="129"/>
    </row>
    <row r="495" spans="1:97" s="19" customFormat="1" ht="12.75">
      <c r="A495" s="12"/>
      <c r="B495" s="79" t="s">
        <v>663</v>
      </c>
      <c r="C495" s="230" t="s">
        <v>664</v>
      </c>
      <c r="D495" s="204">
        <v>3</v>
      </c>
      <c r="E495" s="204" t="s">
        <v>657</v>
      </c>
      <c r="F495" s="337"/>
      <c r="G495" s="359"/>
      <c r="H495" s="355">
        <f t="shared" si="15"/>
        <v>0</v>
      </c>
      <c r="I495" s="228"/>
      <c r="J495" s="290"/>
      <c r="K495" s="228"/>
      <c r="L495" s="228"/>
      <c r="M495" s="228"/>
      <c r="N495" s="228"/>
      <c r="O495" s="228"/>
      <c r="P495" s="228"/>
      <c r="Q495" s="228"/>
      <c r="R495" s="228"/>
      <c r="S495" s="228"/>
      <c r="T495" s="228"/>
      <c r="U495" s="228"/>
      <c r="V495" s="228"/>
      <c r="W495" s="228"/>
      <c r="X495" s="228"/>
      <c r="Y495" s="228"/>
      <c r="Z495" s="228"/>
      <c r="AA495" s="228"/>
      <c r="AB495" s="228"/>
      <c r="AC495" s="228"/>
      <c r="AD495" s="228"/>
      <c r="AE495" s="228"/>
      <c r="AF495" s="228"/>
      <c r="AG495" s="228"/>
      <c r="AH495" s="228"/>
      <c r="AI495" s="228"/>
      <c r="AJ495" s="228"/>
      <c r="AK495" s="228"/>
      <c r="AL495" s="228"/>
      <c r="AM495" s="228"/>
      <c r="AN495" s="228"/>
      <c r="AO495" s="228"/>
      <c r="AP495" s="228"/>
      <c r="AQ495" s="228"/>
      <c r="AR495" s="228"/>
      <c r="AS495" s="228"/>
      <c r="AT495" s="228"/>
      <c r="AU495" s="228"/>
      <c r="AV495" s="228"/>
      <c r="AW495" s="228"/>
      <c r="AX495" s="228"/>
      <c r="AY495" s="228"/>
      <c r="AZ495" s="228"/>
      <c r="BA495" s="228"/>
      <c r="BB495" s="228"/>
      <c r="BC495" s="228"/>
      <c r="BD495" s="228"/>
      <c r="BE495" s="228"/>
      <c r="BF495" s="228"/>
      <c r="BG495" s="228"/>
      <c r="BH495" s="228"/>
      <c r="BI495" s="228"/>
      <c r="BJ495" s="228"/>
      <c r="BK495" s="228"/>
      <c r="BL495" s="228"/>
      <c r="BM495" s="228"/>
      <c r="BN495" s="228"/>
      <c r="BO495" s="228"/>
      <c r="BP495" s="228"/>
      <c r="BQ495" s="228"/>
      <c r="BR495" s="228"/>
      <c r="BS495" s="228"/>
      <c r="BT495" s="228"/>
      <c r="BU495" s="228"/>
      <c r="BV495" s="228"/>
      <c r="BW495" s="228"/>
      <c r="BX495" s="228"/>
      <c r="BY495" s="228"/>
      <c r="BZ495" s="228"/>
      <c r="CA495" s="228"/>
      <c r="CB495" s="228"/>
      <c r="CC495" s="228"/>
      <c r="CD495" s="228"/>
      <c r="CE495" s="228"/>
      <c r="CF495" s="228"/>
      <c r="CG495" s="228"/>
      <c r="CH495" s="129"/>
      <c r="CI495" s="129"/>
      <c r="CJ495" s="129"/>
      <c r="CK495" s="129"/>
      <c r="CL495" s="129"/>
      <c r="CM495" s="129"/>
      <c r="CN495" s="129"/>
      <c r="CO495" s="129"/>
      <c r="CP495" s="129"/>
      <c r="CQ495" s="129"/>
      <c r="CR495" s="129"/>
      <c r="CS495" s="129"/>
    </row>
    <row r="496" spans="1:97" s="19" customFormat="1" ht="12.75">
      <c r="A496" s="12"/>
      <c r="B496" s="79" t="s">
        <v>665</v>
      </c>
      <c r="C496" s="230" t="s">
        <v>666</v>
      </c>
      <c r="D496" s="204">
        <v>3</v>
      </c>
      <c r="E496" s="204" t="s">
        <v>657</v>
      </c>
      <c r="F496" s="337"/>
      <c r="G496" s="359"/>
      <c r="H496" s="355">
        <f t="shared" si="15"/>
        <v>0</v>
      </c>
      <c r="I496" s="228"/>
      <c r="J496" s="290"/>
      <c r="K496" s="228"/>
      <c r="L496" s="228"/>
      <c r="M496" s="228"/>
      <c r="N496" s="228"/>
      <c r="O496" s="228"/>
      <c r="P496" s="228"/>
      <c r="Q496" s="228"/>
      <c r="R496" s="228"/>
      <c r="S496" s="228"/>
      <c r="T496" s="228"/>
      <c r="U496" s="228"/>
      <c r="V496" s="228"/>
      <c r="W496" s="228"/>
      <c r="X496" s="228"/>
      <c r="Y496" s="228"/>
      <c r="Z496" s="228"/>
      <c r="AA496" s="228"/>
      <c r="AB496" s="228"/>
      <c r="AC496" s="228"/>
      <c r="AD496" s="228"/>
      <c r="AE496" s="228"/>
      <c r="AF496" s="228"/>
      <c r="AG496" s="228"/>
      <c r="AH496" s="228"/>
      <c r="AI496" s="228"/>
      <c r="AJ496" s="228"/>
      <c r="AK496" s="228"/>
      <c r="AL496" s="228"/>
      <c r="AM496" s="228"/>
      <c r="AN496" s="228"/>
      <c r="AO496" s="228"/>
      <c r="AP496" s="228"/>
      <c r="AQ496" s="228"/>
      <c r="AR496" s="228"/>
      <c r="AS496" s="228"/>
      <c r="AT496" s="228"/>
      <c r="AU496" s="228"/>
      <c r="AV496" s="228"/>
      <c r="AW496" s="228"/>
      <c r="AX496" s="228"/>
      <c r="AY496" s="228"/>
      <c r="AZ496" s="228"/>
      <c r="BA496" s="228"/>
      <c r="BB496" s="228"/>
      <c r="BC496" s="228"/>
      <c r="BD496" s="228"/>
      <c r="BE496" s="228"/>
      <c r="BF496" s="228"/>
      <c r="BG496" s="228"/>
      <c r="BH496" s="228"/>
      <c r="BI496" s="228"/>
      <c r="BJ496" s="228"/>
      <c r="BK496" s="228"/>
      <c r="BL496" s="228"/>
      <c r="BM496" s="228"/>
      <c r="BN496" s="228"/>
      <c r="BO496" s="228"/>
      <c r="BP496" s="228"/>
      <c r="BQ496" s="228"/>
      <c r="BR496" s="228"/>
      <c r="BS496" s="228"/>
      <c r="BT496" s="228"/>
      <c r="BU496" s="228"/>
      <c r="BV496" s="228"/>
      <c r="BW496" s="228"/>
      <c r="BX496" s="228"/>
      <c r="BY496" s="228"/>
      <c r="BZ496" s="228"/>
      <c r="CA496" s="228"/>
      <c r="CB496" s="228"/>
      <c r="CC496" s="228"/>
      <c r="CD496" s="228"/>
      <c r="CE496" s="228"/>
      <c r="CF496" s="228"/>
      <c r="CG496" s="228"/>
      <c r="CH496" s="129"/>
      <c r="CI496" s="129"/>
      <c r="CJ496" s="129"/>
      <c r="CK496" s="129"/>
      <c r="CL496" s="129"/>
      <c r="CM496" s="129"/>
      <c r="CN496" s="129"/>
      <c r="CO496" s="129"/>
      <c r="CP496" s="129"/>
      <c r="CQ496" s="129"/>
      <c r="CR496" s="129"/>
      <c r="CS496" s="129"/>
    </row>
    <row r="497" spans="1:97" s="19" customFormat="1" ht="12.75">
      <c r="A497" s="12"/>
      <c r="B497" s="79" t="s">
        <v>667</v>
      </c>
      <c r="C497" s="195" t="s">
        <v>668</v>
      </c>
      <c r="D497" s="204">
        <v>3</v>
      </c>
      <c r="E497" s="204" t="s">
        <v>657</v>
      </c>
      <c r="F497" s="337"/>
      <c r="G497" s="359"/>
      <c r="H497" s="355">
        <f t="shared" si="15"/>
        <v>0</v>
      </c>
      <c r="I497" s="228"/>
      <c r="J497" s="290"/>
      <c r="K497" s="228"/>
      <c r="L497" s="228"/>
      <c r="M497" s="228"/>
      <c r="N497" s="228"/>
      <c r="O497" s="228"/>
      <c r="P497" s="228"/>
      <c r="Q497" s="228"/>
      <c r="R497" s="228"/>
      <c r="S497" s="228"/>
      <c r="T497" s="228"/>
      <c r="U497" s="228"/>
      <c r="V497" s="228"/>
      <c r="W497" s="228"/>
      <c r="X497" s="228"/>
      <c r="Y497" s="228"/>
      <c r="Z497" s="228"/>
      <c r="AA497" s="228"/>
      <c r="AB497" s="228"/>
      <c r="AC497" s="228"/>
      <c r="AD497" s="228"/>
      <c r="AE497" s="228"/>
      <c r="AF497" s="228"/>
      <c r="AG497" s="228"/>
      <c r="AH497" s="228"/>
      <c r="AI497" s="228"/>
      <c r="AJ497" s="228"/>
      <c r="AK497" s="228"/>
      <c r="AL497" s="228"/>
      <c r="AM497" s="228"/>
      <c r="AN497" s="228"/>
      <c r="AO497" s="228"/>
      <c r="AP497" s="228"/>
      <c r="AQ497" s="228"/>
      <c r="AR497" s="228"/>
      <c r="AS497" s="228"/>
      <c r="AT497" s="228"/>
      <c r="AU497" s="228"/>
      <c r="AV497" s="228"/>
      <c r="AW497" s="228"/>
      <c r="AX497" s="228"/>
      <c r="AY497" s="228"/>
      <c r="AZ497" s="228"/>
      <c r="BA497" s="228"/>
      <c r="BB497" s="228"/>
      <c r="BC497" s="228"/>
      <c r="BD497" s="228"/>
      <c r="BE497" s="228"/>
      <c r="BF497" s="228"/>
      <c r="BG497" s="228"/>
      <c r="BH497" s="228"/>
      <c r="BI497" s="228"/>
      <c r="BJ497" s="228"/>
      <c r="BK497" s="228"/>
      <c r="BL497" s="228"/>
      <c r="BM497" s="228"/>
      <c r="BN497" s="228"/>
      <c r="BO497" s="228"/>
      <c r="BP497" s="228"/>
      <c r="BQ497" s="228"/>
      <c r="BR497" s="228"/>
      <c r="BS497" s="228"/>
      <c r="BT497" s="228"/>
      <c r="BU497" s="228"/>
      <c r="BV497" s="228"/>
      <c r="BW497" s="228"/>
      <c r="BX497" s="228"/>
      <c r="BY497" s="228"/>
      <c r="BZ497" s="228"/>
      <c r="CA497" s="228"/>
      <c r="CB497" s="228"/>
      <c r="CC497" s="228"/>
      <c r="CD497" s="228"/>
      <c r="CE497" s="228"/>
      <c r="CF497" s="228"/>
      <c r="CG497" s="228"/>
      <c r="CH497" s="129"/>
      <c r="CI497" s="129"/>
      <c r="CJ497" s="129"/>
      <c r="CK497" s="129"/>
      <c r="CL497" s="129"/>
      <c r="CM497" s="129"/>
      <c r="CN497" s="129"/>
      <c r="CO497" s="129"/>
      <c r="CP497" s="129"/>
      <c r="CQ497" s="129"/>
      <c r="CR497" s="129"/>
      <c r="CS497" s="129"/>
    </row>
    <row r="498" spans="1:97" s="19" customFormat="1" ht="12.75">
      <c r="A498" s="12"/>
      <c r="B498" s="79" t="s">
        <v>669</v>
      </c>
      <c r="C498" s="195" t="s">
        <v>670</v>
      </c>
      <c r="D498" s="204">
        <v>1</v>
      </c>
      <c r="E498" s="204" t="s">
        <v>657</v>
      </c>
      <c r="F498" s="11" t="s">
        <v>24</v>
      </c>
      <c r="G498" s="359"/>
      <c r="H498" s="355">
        <f t="shared" si="15"/>
        <v>0</v>
      </c>
      <c r="I498" s="228"/>
      <c r="J498" s="290"/>
      <c r="K498" s="228"/>
      <c r="L498" s="228"/>
      <c r="M498" s="228"/>
      <c r="N498" s="228"/>
      <c r="O498" s="228"/>
      <c r="P498" s="228"/>
      <c r="Q498" s="228"/>
      <c r="R498" s="228"/>
      <c r="S498" s="228"/>
      <c r="T498" s="228"/>
      <c r="U498" s="228"/>
      <c r="V498" s="228"/>
      <c r="W498" s="228"/>
      <c r="X498" s="228"/>
      <c r="Y498" s="228"/>
      <c r="Z498" s="228"/>
      <c r="AA498" s="228"/>
      <c r="AB498" s="228"/>
      <c r="AC498" s="228"/>
      <c r="AD498" s="228"/>
      <c r="AE498" s="228"/>
      <c r="AF498" s="228"/>
      <c r="AG498" s="228"/>
      <c r="AH498" s="228"/>
      <c r="AI498" s="228"/>
      <c r="AJ498" s="228"/>
      <c r="AK498" s="228"/>
      <c r="AL498" s="228"/>
      <c r="AM498" s="228"/>
      <c r="AN498" s="228"/>
      <c r="AO498" s="228"/>
      <c r="AP498" s="228"/>
      <c r="AQ498" s="228"/>
      <c r="AR498" s="228"/>
      <c r="AS498" s="228"/>
      <c r="AT498" s="228"/>
      <c r="AU498" s="228"/>
      <c r="AV498" s="228"/>
      <c r="AW498" s="228"/>
      <c r="AX498" s="228"/>
      <c r="AY498" s="228"/>
      <c r="AZ498" s="228"/>
      <c r="BA498" s="228"/>
      <c r="BB498" s="228"/>
      <c r="BC498" s="228"/>
      <c r="BD498" s="228"/>
      <c r="BE498" s="228"/>
      <c r="BF498" s="228"/>
      <c r="BG498" s="228"/>
      <c r="BH498" s="228"/>
      <c r="BI498" s="228"/>
      <c r="BJ498" s="228"/>
      <c r="BK498" s="228"/>
      <c r="BL498" s="228"/>
      <c r="BM498" s="228"/>
      <c r="BN498" s="228"/>
      <c r="BO498" s="228"/>
      <c r="BP498" s="228"/>
      <c r="BQ498" s="228"/>
      <c r="BR498" s="228"/>
      <c r="BS498" s="228"/>
      <c r="BT498" s="228"/>
      <c r="BU498" s="228"/>
      <c r="BV498" s="228"/>
      <c r="BW498" s="228"/>
      <c r="BX498" s="228"/>
      <c r="BY498" s="228"/>
      <c r="BZ498" s="228"/>
      <c r="CA498" s="228"/>
      <c r="CB498" s="228"/>
      <c r="CC498" s="228"/>
      <c r="CD498" s="228"/>
      <c r="CE498" s="228"/>
      <c r="CF498" s="228"/>
      <c r="CG498" s="228"/>
      <c r="CH498" s="129"/>
      <c r="CI498" s="129"/>
      <c r="CJ498" s="129"/>
      <c r="CK498" s="129"/>
      <c r="CL498" s="129"/>
      <c r="CM498" s="129"/>
      <c r="CN498" s="129"/>
      <c r="CO498" s="129"/>
      <c r="CP498" s="129"/>
      <c r="CQ498" s="129"/>
      <c r="CR498" s="129"/>
      <c r="CS498" s="129"/>
    </row>
    <row r="499" spans="1:10" s="19" customFormat="1" ht="13.5" thickBot="1">
      <c r="A499" s="15"/>
      <c r="B499" s="97" t="s">
        <v>671</v>
      </c>
      <c r="C499" s="212" t="s">
        <v>672</v>
      </c>
      <c r="D499" s="213">
        <v>56</v>
      </c>
      <c r="E499" s="213" t="s">
        <v>19</v>
      </c>
      <c r="F499" s="344"/>
      <c r="G499" s="361"/>
      <c r="H499" s="356">
        <f t="shared" si="15"/>
        <v>0</v>
      </c>
      <c r="J499" s="280"/>
    </row>
    <row r="500" spans="1:19" s="193" customFormat="1" ht="13.5" thickBot="1">
      <c r="A500" s="231"/>
      <c r="B500" s="215"/>
      <c r="C500" s="216" t="s">
        <v>673</v>
      </c>
      <c r="D500" s="216"/>
      <c r="E500" s="216"/>
      <c r="F500" s="219">
        <f>SUMPRODUCT(F450:F499,D450:D499)</f>
        <v>0</v>
      </c>
      <c r="G500" s="219">
        <f>SUMPRODUCT(G450:G499,D450:D499)</f>
        <v>0</v>
      </c>
      <c r="H500" s="220">
        <f>SUM(H450:H499)</f>
        <v>0</v>
      </c>
      <c r="I500" s="311"/>
      <c r="J500" s="221"/>
      <c r="K500" s="192"/>
      <c r="L500" s="192"/>
      <c r="M500" s="192"/>
      <c r="N500" s="192"/>
      <c r="O500" s="192"/>
      <c r="P500" s="192"/>
      <c r="Q500" s="192"/>
      <c r="R500" s="192"/>
      <c r="S500" s="192"/>
    </row>
    <row r="501" spans="1:10" s="38" customFormat="1" ht="12.75">
      <c r="A501" s="66"/>
      <c r="B501" s="67" t="s">
        <v>674</v>
      </c>
      <c r="C501" s="68" t="s">
        <v>675</v>
      </c>
      <c r="D501" s="69"/>
      <c r="E501" s="69"/>
      <c r="F501" s="70"/>
      <c r="G501" s="70"/>
      <c r="H501" s="71"/>
      <c r="I501" s="77"/>
      <c r="J501" s="271"/>
    </row>
    <row r="502" spans="1:10" s="19" customFormat="1" ht="12.75">
      <c r="A502" s="12"/>
      <c r="B502" s="79" t="s">
        <v>22</v>
      </c>
      <c r="C502" s="82" t="s">
        <v>676</v>
      </c>
      <c r="D502" s="204">
        <v>1</v>
      </c>
      <c r="E502" s="204" t="s">
        <v>19</v>
      </c>
      <c r="F502" s="337"/>
      <c r="G502" s="359"/>
      <c r="H502" s="355">
        <f aca="true" t="shared" si="16" ref="H502:H515">SUM(F502,G502)*D502</f>
        <v>0</v>
      </c>
      <c r="J502" s="280"/>
    </row>
    <row r="503" spans="1:10" s="19" customFormat="1" ht="12.75">
      <c r="A503" s="12"/>
      <c r="B503" s="79" t="s">
        <v>25</v>
      </c>
      <c r="C503" s="82" t="s">
        <v>677</v>
      </c>
      <c r="D503" s="204">
        <v>2</v>
      </c>
      <c r="E503" s="204" t="s">
        <v>19</v>
      </c>
      <c r="F503" s="337"/>
      <c r="G503" s="359"/>
      <c r="H503" s="355">
        <f t="shared" si="16"/>
        <v>0</v>
      </c>
      <c r="J503" s="280"/>
    </row>
    <row r="504" spans="1:10" s="29" customFormat="1" ht="25.5">
      <c r="A504" s="227"/>
      <c r="B504" s="79" t="s">
        <v>27</v>
      </c>
      <c r="C504" s="210" t="s">
        <v>678</v>
      </c>
      <c r="D504" s="204">
        <v>3</v>
      </c>
      <c r="E504" s="204" t="s">
        <v>280</v>
      </c>
      <c r="F504" s="337"/>
      <c r="G504" s="359"/>
      <c r="H504" s="355">
        <f t="shared" si="16"/>
        <v>0</v>
      </c>
      <c r="I504" s="312"/>
      <c r="J504" s="288"/>
    </row>
    <row r="505" spans="1:10" s="29" customFormat="1" ht="12.75">
      <c r="A505" s="227"/>
      <c r="B505" s="79" t="s">
        <v>29</v>
      </c>
      <c r="C505" s="210" t="s">
        <v>649</v>
      </c>
      <c r="D505" s="204">
        <v>2</v>
      </c>
      <c r="E505" s="204" t="s">
        <v>280</v>
      </c>
      <c r="F505" s="337"/>
      <c r="G505" s="359"/>
      <c r="H505" s="355">
        <f t="shared" si="16"/>
        <v>0</v>
      </c>
      <c r="I505" s="312"/>
      <c r="J505" s="288"/>
    </row>
    <row r="506" spans="1:10" s="19" customFormat="1" ht="12.75">
      <c r="A506" s="12"/>
      <c r="B506" s="79" t="s">
        <v>30</v>
      </c>
      <c r="C506" s="82" t="s">
        <v>679</v>
      </c>
      <c r="D506" s="204">
        <v>35</v>
      </c>
      <c r="E506" s="204" t="s">
        <v>19</v>
      </c>
      <c r="F506" s="337"/>
      <c r="G506" s="359"/>
      <c r="H506" s="355">
        <f t="shared" si="16"/>
        <v>0</v>
      </c>
      <c r="J506" s="280"/>
    </row>
    <row r="507" spans="1:10" s="19" customFormat="1" ht="14.25" customHeight="1">
      <c r="A507" s="12"/>
      <c r="B507" s="79" t="s">
        <v>31</v>
      </c>
      <c r="C507" s="82" t="s">
        <v>653</v>
      </c>
      <c r="D507" s="204">
        <v>5</v>
      </c>
      <c r="E507" s="204" t="s">
        <v>224</v>
      </c>
      <c r="F507" s="337"/>
      <c r="G507" s="359"/>
      <c r="H507" s="355">
        <f t="shared" si="16"/>
        <v>0</v>
      </c>
      <c r="J507" s="280"/>
    </row>
    <row r="508" spans="1:10" s="19" customFormat="1" ht="12.75">
      <c r="A508" s="12"/>
      <c r="B508" s="79" t="s">
        <v>33</v>
      </c>
      <c r="C508" s="82" t="s">
        <v>680</v>
      </c>
      <c r="D508" s="204">
        <v>10</v>
      </c>
      <c r="E508" s="204" t="s">
        <v>23</v>
      </c>
      <c r="F508" s="337"/>
      <c r="G508" s="359"/>
      <c r="H508" s="355">
        <f t="shared" si="16"/>
        <v>0</v>
      </c>
      <c r="J508" s="280"/>
    </row>
    <row r="509" spans="1:10" s="19" customFormat="1" ht="12.75">
      <c r="A509" s="12"/>
      <c r="B509" s="79" t="s">
        <v>34</v>
      </c>
      <c r="C509" s="82" t="s">
        <v>681</v>
      </c>
      <c r="D509" s="204">
        <v>10</v>
      </c>
      <c r="E509" s="204" t="s">
        <v>23</v>
      </c>
      <c r="F509" s="337"/>
      <c r="G509" s="359"/>
      <c r="H509" s="355">
        <f t="shared" si="16"/>
        <v>0</v>
      </c>
      <c r="J509" s="280"/>
    </row>
    <row r="510" spans="1:10" s="19" customFormat="1" ht="12.75">
      <c r="A510" s="12"/>
      <c r="B510" s="79" t="s">
        <v>36</v>
      </c>
      <c r="C510" s="82" t="s">
        <v>682</v>
      </c>
      <c r="D510" s="204">
        <v>60</v>
      </c>
      <c r="E510" s="204" t="s">
        <v>23</v>
      </c>
      <c r="F510" s="337"/>
      <c r="G510" s="359"/>
      <c r="H510" s="355">
        <f t="shared" si="16"/>
        <v>0</v>
      </c>
      <c r="J510" s="280"/>
    </row>
    <row r="511" spans="1:10" s="19" customFormat="1" ht="12.75">
      <c r="A511" s="12"/>
      <c r="B511" s="79" t="s">
        <v>37</v>
      </c>
      <c r="C511" s="82" t="s">
        <v>683</v>
      </c>
      <c r="D511" s="204">
        <v>16</v>
      </c>
      <c r="E511" s="204" t="s">
        <v>19</v>
      </c>
      <c r="F511" s="337"/>
      <c r="G511" s="359"/>
      <c r="H511" s="355">
        <f t="shared" si="16"/>
        <v>0</v>
      </c>
      <c r="J511" s="280"/>
    </row>
    <row r="512" spans="1:10" s="19" customFormat="1" ht="12.75">
      <c r="A512" s="12"/>
      <c r="B512" s="79" t="s">
        <v>38</v>
      </c>
      <c r="C512" s="82" t="s">
        <v>684</v>
      </c>
      <c r="D512" s="204">
        <v>5</v>
      </c>
      <c r="E512" s="204" t="s">
        <v>280</v>
      </c>
      <c r="F512" s="337"/>
      <c r="G512" s="359"/>
      <c r="H512" s="355">
        <f t="shared" si="16"/>
        <v>0</v>
      </c>
      <c r="J512" s="280"/>
    </row>
    <row r="513" spans="1:10" s="19" customFormat="1" ht="12.75">
      <c r="A513" s="12"/>
      <c r="B513" s="79" t="s">
        <v>39</v>
      </c>
      <c r="C513" s="82" t="s">
        <v>685</v>
      </c>
      <c r="D513" s="204">
        <v>5</v>
      </c>
      <c r="E513" s="204" t="s">
        <v>280</v>
      </c>
      <c r="F513" s="337"/>
      <c r="G513" s="359"/>
      <c r="H513" s="355">
        <f t="shared" si="16"/>
        <v>0</v>
      </c>
      <c r="J513" s="280"/>
    </row>
    <row r="514" spans="1:10" s="19" customFormat="1" ht="12.75">
      <c r="A514" s="12"/>
      <c r="B514" s="79" t="s">
        <v>40</v>
      </c>
      <c r="C514" s="82" t="s">
        <v>686</v>
      </c>
      <c r="D514" s="204">
        <v>50</v>
      </c>
      <c r="E514" s="204" t="s">
        <v>280</v>
      </c>
      <c r="F514" s="337"/>
      <c r="G514" s="359"/>
      <c r="H514" s="355">
        <f t="shared" si="16"/>
        <v>0</v>
      </c>
      <c r="J514" s="280"/>
    </row>
    <row r="515" spans="1:10" s="19" customFormat="1" ht="26.25" thickBot="1">
      <c r="A515" s="15"/>
      <c r="B515" s="97" t="s">
        <v>42</v>
      </c>
      <c r="C515" s="212" t="s">
        <v>687</v>
      </c>
      <c r="D515" s="213">
        <v>1</v>
      </c>
      <c r="E515" s="213" t="s">
        <v>19</v>
      </c>
      <c r="F515" s="344"/>
      <c r="G515" s="361"/>
      <c r="H515" s="356">
        <f t="shared" si="16"/>
        <v>0</v>
      </c>
      <c r="J515" s="280"/>
    </row>
    <row r="516" spans="1:19" s="193" customFormat="1" ht="13.5" thickBot="1">
      <c r="A516" s="231"/>
      <c r="B516" s="215"/>
      <c r="C516" s="216" t="s">
        <v>688</v>
      </c>
      <c r="D516" s="217"/>
      <c r="E516" s="218"/>
      <c r="F516" s="219">
        <f>SUMPRODUCT(F502:F515,D502:D515)</f>
        <v>0</v>
      </c>
      <c r="G516" s="219">
        <f>SUMPRODUCT(G502:G515,D502:D515)</f>
        <v>0</v>
      </c>
      <c r="H516" s="220">
        <f>SUM(H502:H515)</f>
        <v>0</v>
      </c>
      <c r="I516" s="311"/>
      <c r="J516" s="221"/>
      <c r="K516" s="192"/>
      <c r="L516" s="192"/>
      <c r="M516" s="192"/>
      <c r="N516" s="192"/>
      <c r="O516" s="192"/>
      <c r="P516" s="192"/>
      <c r="Q516" s="192"/>
      <c r="R516" s="192"/>
      <c r="S516" s="192"/>
    </row>
    <row r="517" spans="1:10" s="38" customFormat="1" ht="12.75">
      <c r="A517" s="66"/>
      <c r="B517" s="67" t="s">
        <v>689</v>
      </c>
      <c r="C517" s="68" t="s">
        <v>690</v>
      </c>
      <c r="D517" s="69"/>
      <c r="E517" s="69"/>
      <c r="F517" s="70"/>
      <c r="G517" s="70"/>
      <c r="H517" s="71"/>
      <c r="I517" s="77"/>
      <c r="J517" s="271"/>
    </row>
    <row r="518" spans="1:19" s="193" customFormat="1" ht="12.75">
      <c r="A518" s="86"/>
      <c r="B518" s="78">
        <v>1</v>
      </c>
      <c r="C518" s="178" t="s">
        <v>691</v>
      </c>
      <c r="D518" s="384"/>
      <c r="E518" s="384"/>
      <c r="F518" s="384"/>
      <c r="G518" s="384"/>
      <c r="H518" s="385"/>
      <c r="I518" s="309"/>
      <c r="J518" s="221"/>
      <c r="K518" s="192"/>
      <c r="L518" s="192"/>
      <c r="M518" s="192"/>
      <c r="N518" s="192"/>
      <c r="O518" s="192"/>
      <c r="P518" s="192"/>
      <c r="Q518" s="192"/>
      <c r="R518" s="192"/>
      <c r="S518" s="192"/>
    </row>
    <row r="519" spans="1:10" s="19" customFormat="1" ht="12.75">
      <c r="A519" s="12"/>
      <c r="B519" s="79" t="s">
        <v>22</v>
      </c>
      <c r="C519" s="82" t="s">
        <v>692</v>
      </c>
      <c r="D519" s="83">
        <v>1</v>
      </c>
      <c r="E519" s="84" t="s">
        <v>19</v>
      </c>
      <c r="F519" s="337"/>
      <c r="G519" s="337"/>
      <c r="H519" s="355">
        <f aca="true" t="shared" si="17" ref="H519:H531">SUM(F519,G519)*D519</f>
        <v>0</v>
      </c>
      <c r="J519" s="280"/>
    </row>
    <row r="520" spans="1:10" s="19" customFormat="1" ht="25.5">
      <c r="A520" s="12"/>
      <c r="B520" s="79" t="s">
        <v>25</v>
      </c>
      <c r="C520" s="82" t="s">
        <v>693</v>
      </c>
      <c r="D520" s="83">
        <v>1</v>
      </c>
      <c r="E520" s="84" t="s">
        <v>19</v>
      </c>
      <c r="F520" s="337"/>
      <c r="G520" s="337"/>
      <c r="H520" s="355">
        <f t="shared" si="17"/>
        <v>0</v>
      </c>
      <c r="J520" s="280"/>
    </row>
    <row r="521" spans="1:10" s="19" customFormat="1" ht="12.75">
      <c r="A521" s="12"/>
      <c r="B521" s="79" t="s">
        <v>27</v>
      </c>
      <c r="C521" s="82" t="s">
        <v>694</v>
      </c>
      <c r="D521" s="83">
        <v>5</v>
      </c>
      <c r="E521" s="83" t="s">
        <v>141</v>
      </c>
      <c r="F521" s="337"/>
      <c r="G521" s="337"/>
      <c r="H521" s="355">
        <f t="shared" si="17"/>
        <v>0</v>
      </c>
      <c r="J521" s="280"/>
    </row>
    <row r="522" spans="1:10" s="19" customFormat="1" ht="38.25">
      <c r="A522" s="12"/>
      <c r="B522" s="79" t="s">
        <v>29</v>
      </c>
      <c r="C522" s="82" t="s">
        <v>818</v>
      </c>
      <c r="D522" s="83">
        <v>19</v>
      </c>
      <c r="E522" s="83" t="s">
        <v>19</v>
      </c>
      <c r="F522" s="337"/>
      <c r="G522" s="337"/>
      <c r="H522" s="355">
        <f t="shared" si="17"/>
        <v>0</v>
      </c>
      <c r="J522" s="280"/>
    </row>
    <row r="523" spans="1:10" s="19" customFormat="1" ht="25.5">
      <c r="A523" s="12"/>
      <c r="B523" s="79" t="s">
        <v>30</v>
      </c>
      <c r="C523" s="82" t="s">
        <v>819</v>
      </c>
      <c r="D523" s="83">
        <v>9</v>
      </c>
      <c r="E523" s="83" t="s">
        <v>19</v>
      </c>
      <c r="F523" s="337"/>
      <c r="G523" s="337"/>
      <c r="H523" s="355">
        <f t="shared" si="17"/>
        <v>0</v>
      </c>
      <c r="J523" s="280"/>
    </row>
    <row r="524" spans="1:10" s="19" customFormat="1" ht="25.5">
      <c r="A524" s="12"/>
      <c r="B524" s="79" t="s">
        <v>31</v>
      </c>
      <c r="C524" s="82" t="s">
        <v>695</v>
      </c>
      <c r="D524" s="83">
        <v>1</v>
      </c>
      <c r="E524" s="83" t="s">
        <v>19</v>
      </c>
      <c r="F524" s="337"/>
      <c r="G524" s="337"/>
      <c r="H524" s="355">
        <f t="shared" si="17"/>
        <v>0</v>
      </c>
      <c r="J524" s="280"/>
    </row>
    <row r="525" spans="1:10" s="19" customFormat="1" ht="12.75">
      <c r="A525" s="12"/>
      <c r="B525" s="79" t="s">
        <v>33</v>
      </c>
      <c r="C525" s="82" t="s">
        <v>696</v>
      </c>
      <c r="D525" s="83">
        <v>50</v>
      </c>
      <c r="E525" s="83" t="s">
        <v>23</v>
      </c>
      <c r="F525" s="337"/>
      <c r="G525" s="359"/>
      <c r="H525" s="355">
        <f t="shared" si="17"/>
        <v>0</v>
      </c>
      <c r="J525" s="280"/>
    </row>
    <row r="526" spans="1:10" s="19" customFormat="1" ht="12.75">
      <c r="A526" s="12"/>
      <c r="B526" s="79" t="s">
        <v>34</v>
      </c>
      <c r="C526" s="82" t="s">
        <v>697</v>
      </c>
      <c r="D526" s="83">
        <v>50</v>
      </c>
      <c r="E526" s="83" t="s">
        <v>23</v>
      </c>
      <c r="F526" s="337"/>
      <c r="G526" s="359"/>
      <c r="H526" s="355">
        <f t="shared" si="17"/>
        <v>0</v>
      </c>
      <c r="J526" s="280"/>
    </row>
    <row r="527" spans="1:10" s="19" customFormat="1" ht="12.75">
      <c r="A527" s="12"/>
      <c r="B527" s="79" t="s">
        <v>36</v>
      </c>
      <c r="C527" s="82" t="s">
        <v>698</v>
      </c>
      <c r="D527" s="83">
        <v>600</v>
      </c>
      <c r="E527" s="83" t="s">
        <v>23</v>
      </c>
      <c r="F527" s="337"/>
      <c r="G527" s="337"/>
      <c r="H527" s="355">
        <f t="shared" si="17"/>
        <v>0</v>
      </c>
      <c r="J527" s="280"/>
    </row>
    <row r="528" spans="1:10" s="19" customFormat="1" ht="25.5">
      <c r="A528" s="12"/>
      <c r="B528" s="79" t="s">
        <v>37</v>
      </c>
      <c r="C528" s="82" t="s">
        <v>820</v>
      </c>
      <c r="D528" s="83">
        <v>350</v>
      </c>
      <c r="E528" s="83" t="s">
        <v>23</v>
      </c>
      <c r="F528" s="337"/>
      <c r="G528" s="337"/>
      <c r="H528" s="355">
        <f t="shared" si="17"/>
        <v>0</v>
      </c>
      <c r="J528" s="280"/>
    </row>
    <row r="529" spans="1:10" s="19" customFormat="1" ht="12.75">
      <c r="A529" s="12"/>
      <c r="B529" s="79" t="s">
        <v>38</v>
      </c>
      <c r="C529" s="82" t="s">
        <v>699</v>
      </c>
      <c r="D529" s="83">
        <v>35</v>
      </c>
      <c r="E529" s="84" t="s">
        <v>19</v>
      </c>
      <c r="F529" s="337"/>
      <c r="G529" s="337"/>
      <c r="H529" s="355">
        <f t="shared" si="17"/>
        <v>0</v>
      </c>
      <c r="J529" s="280"/>
    </row>
    <row r="530" spans="1:10" s="19" customFormat="1" ht="12.75">
      <c r="A530" s="12"/>
      <c r="B530" s="79" t="s">
        <v>39</v>
      </c>
      <c r="C530" s="82" t="s">
        <v>700</v>
      </c>
      <c r="D530" s="83">
        <v>10</v>
      </c>
      <c r="E530" s="83" t="s">
        <v>23</v>
      </c>
      <c r="F530" s="337"/>
      <c r="G530" s="337"/>
      <c r="H530" s="355">
        <f t="shared" si="17"/>
        <v>0</v>
      </c>
      <c r="J530" s="280"/>
    </row>
    <row r="531" spans="1:10" s="207" customFormat="1" ht="13.5" thickBot="1">
      <c r="A531" s="232"/>
      <c r="B531" s="97" t="s">
        <v>40</v>
      </c>
      <c r="C531" s="212" t="s">
        <v>701</v>
      </c>
      <c r="D531" s="130">
        <v>2</v>
      </c>
      <c r="E531" s="130" t="s">
        <v>280</v>
      </c>
      <c r="F531" s="362"/>
      <c r="G531" s="344"/>
      <c r="H531" s="356">
        <f t="shared" si="17"/>
        <v>0</v>
      </c>
      <c r="I531" s="211"/>
      <c r="J531" s="285"/>
    </row>
    <row r="532" spans="1:19" s="193" customFormat="1" ht="13.5" thickBot="1">
      <c r="A532" s="233"/>
      <c r="B532" s="234"/>
      <c r="C532" s="235" t="s">
        <v>702</v>
      </c>
      <c r="D532" s="236"/>
      <c r="E532" s="237"/>
      <c r="F532" s="238">
        <f>SUMPRODUCT(F519:F531,D519:D531)</f>
        <v>0</v>
      </c>
      <c r="G532" s="238">
        <f>SUMPRODUCT(G519:G531,D519:D531)</f>
        <v>0</v>
      </c>
      <c r="H532" s="239">
        <f>SUM(H519:H531)</f>
        <v>0</v>
      </c>
      <c r="I532" s="311"/>
      <c r="J532" s="221"/>
      <c r="K532" s="192"/>
      <c r="L532" s="192"/>
      <c r="M532" s="192"/>
      <c r="N532" s="192"/>
      <c r="O532" s="192"/>
      <c r="P532" s="192"/>
      <c r="Q532" s="192"/>
      <c r="R532" s="192"/>
      <c r="S532" s="192"/>
    </row>
    <row r="533" spans="1:10" s="38" customFormat="1" ht="12.75">
      <c r="A533" s="240"/>
      <c r="B533" s="67" t="s">
        <v>703</v>
      </c>
      <c r="C533" s="68" t="s">
        <v>704</v>
      </c>
      <c r="D533" s="69"/>
      <c r="E533" s="69"/>
      <c r="F533" s="70"/>
      <c r="G533" s="70"/>
      <c r="H533" s="71"/>
      <c r="I533" s="77"/>
      <c r="J533" s="271"/>
    </row>
    <row r="534" spans="1:10" s="19" customFormat="1" ht="12.75">
      <c r="A534" s="12"/>
      <c r="B534" s="79" t="s">
        <v>22</v>
      </c>
      <c r="C534" s="82" t="s">
        <v>705</v>
      </c>
      <c r="D534" s="83">
        <v>1</v>
      </c>
      <c r="E534" s="84" t="s">
        <v>19</v>
      </c>
      <c r="F534" s="337"/>
      <c r="G534" s="337"/>
      <c r="H534" s="355">
        <f>SUM(F534,G534)*D534</f>
        <v>0</v>
      </c>
      <c r="J534" s="280"/>
    </row>
    <row r="535" spans="1:10" s="19" customFormat="1" ht="28.5" customHeight="1" thickBot="1">
      <c r="A535" s="15"/>
      <c r="B535" s="97" t="s">
        <v>25</v>
      </c>
      <c r="C535" s="212" t="s">
        <v>706</v>
      </c>
      <c r="D535" s="130">
        <v>1</v>
      </c>
      <c r="E535" s="241" t="s">
        <v>19</v>
      </c>
      <c r="F535" s="344"/>
      <c r="G535" s="344"/>
      <c r="H535" s="356">
        <f>SUM(F535,G535)*D535</f>
        <v>0</v>
      </c>
      <c r="J535" s="280"/>
    </row>
    <row r="536" spans="1:19" s="193" customFormat="1" ht="13.5" thickBot="1">
      <c r="A536" s="233"/>
      <c r="B536" s="234"/>
      <c r="C536" s="235" t="s">
        <v>707</v>
      </c>
      <c r="D536" s="236"/>
      <c r="E536" s="237"/>
      <c r="F536" s="238">
        <f>SUMPRODUCT(F534:F535,D534:D535)</f>
        <v>0</v>
      </c>
      <c r="G536" s="238">
        <f>SUMPRODUCT(G534:G535,D534:D535)</f>
        <v>0</v>
      </c>
      <c r="H536" s="239">
        <f>SUM(H534:H535)</f>
        <v>0</v>
      </c>
      <c r="I536" s="311"/>
      <c r="J536" s="221"/>
      <c r="K536" s="192"/>
      <c r="L536" s="192"/>
      <c r="M536" s="192"/>
      <c r="N536" s="192"/>
      <c r="O536" s="192"/>
      <c r="P536" s="192"/>
      <c r="Q536" s="192"/>
      <c r="R536" s="192"/>
      <c r="S536" s="192"/>
    </row>
    <row r="537" spans="1:19" s="245" customFormat="1" ht="15" customHeight="1" thickBot="1">
      <c r="A537" s="363"/>
      <c r="B537" s="364"/>
      <c r="C537" s="365" t="s">
        <v>708</v>
      </c>
      <c r="D537" s="366"/>
      <c r="E537" s="367"/>
      <c r="F537" s="242">
        <f>SUMPRODUCT(F298:F535,D298:D535)</f>
        <v>0</v>
      </c>
      <c r="G537" s="242">
        <f>SUMPRODUCT(G298:G535,D298:D535)</f>
        <v>0</v>
      </c>
      <c r="H537" s="243">
        <f>H536+H532+H516+H500+H447</f>
        <v>0</v>
      </c>
      <c r="I537" s="314"/>
      <c r="J537" s="291"/>
      <c r="K537" s="244"/>
      <c r="L537" s="244"/>
      <c r="M537" s="244"/>
      <c r="N537" s="244"/>
      <c r="O537" s="244"/>
      <c r="P537" s="244"/>
      <c r="Q537" s="244"/>
      <c r="R537" s="244"/>
      <c r="S537" s="244"/>
    </row>
    <row r="538" spans="1:11" s="30" customFormat="1" ht="16.5" thickBot="1">
      <c r="A538" s="246"/>
      <c r="B538" s="247"/>
      <c r="C538" s="248" t="s">
        <v>11</v>
      </c>
      <c r="D538" s="249"/>
      <c r="E538" s="368"/>
      <c r="F538" s="369">
        <f>SUMPRODUCT(D12:D535,F12:F535)</f>
        <v>0</v>
      </c>
      <c r="G538" s="369">
        <f>SUMPRODUCT(D12:D535,G12:G535)</f>
        <v>0</v>
      </c>
      <c r="H538" s="370">
        <f>H537+H295+H249</f>
        <v>0</v>
      </c>
      <c r="J538" s="292"/>
      <c r="K538" s="292"/>
    </row>
    <row r="539" spans="1:11" s="38" customFormat="1" ht="12.75" customHeight="1">
      <c r="A539" s="31"/>
      <c r="B539" s="32"/>
      <c r="C539" s="33" t="s">
        <v>709</v>
      </c>
      <c r="D539" s="34"/>
      <c r="E539" s="34"/>
      <c r="F539" s="35"/>
      <c r="G539" s="35"/>
      <c r="H539" s="36"/>
      <c r="I539" s="37"/>
      <c r="J539" s="271"/>
      <c r="K539" s="298"/>
    </row>
    <row r="540" spans="1:10" s="45" customFormat="1" ht="12.75" customHeight="1">
      <c r="A540" s="39"/>
      <c r="B540" s="40" t="s">
        <v>710</v>
      </c>
      <c r="C540" s="41" t="s">
        <v>711</v>
      </c>
      <c r="D540" s="42"/>
      <c r="E540" s="42"/>
      <c r="F540" s="250"/>
      <c r="G540" s="250"/>
      <c r="H540" s="43"/>
      <c r="I540" s="44"/>
      <c r="J540" s="293"/>
    </row>
    <row r="541" spans="1:9" ht="26.25" customHeight="1">
      <c r="A541" s="9"/>
      <c r="B541" s="10">
        <v>1</v>
      </c>
      <c r="C541" s="382" t="s">
        <v>712</v>
      </c>
      <c r="D541" s="382"/>
      <c r="E541" s="382"/>
      <c r="F541" s="382"/>
      <c r="G541" s="382"/>
      <c r="H541" s="383"/>
      <c r="I541" s="3"/>
    </row>
    <row r="542" spans="1:9" ht="25.5" customHeight="1">
      <c r="A542" s="9"/>
      <c r="B542" s="10">
        <v>2</v>
      </c>
      <c r="C542" s="382" t="s">
        <v>821</v>
      </c>
      <c r="D542" s="382"/>
      <c r="E542" s="382"/>
      <c r="F542" s="382"/>
      <c r="G542" s="382"/>
      <c r="H542" s="383"/>
      <c r="I542" s="3"/>
    </row>
    <row r="543" spans="1:11" ht="54" customHeight="1">
      <c r="A543" s="9"/>
      <c r="B543" s="10">
        <v>3</v>
      </c>
      <c r="C543" s="382" t="s">
        <v>822</v>
      </c>
      <c r="D543" s="382"/>
      <c r="E543" s="382"/>
      <c r="F543" s="382"/>
      <c r="G543" s="382"/>
      <c r="H543" s="383"/>
      <c r="I543" s="3"/>
      <c r="K543" s="269"/>
    </row>
    <row r="544" spans="1:9" ht="27" customHeight="1">
      <c r="A544" s="9"/>
      <c r="B544" s="10">
        <v>4</v>
      </c>
      <c r="C544" s="382" t="s">
        <v>713</v>
      </c>
      <c r="D544" s="382"/>
      <c r="E544" s="382"/>
      <c r="F544" s="382"/>
      <c r="G544" s="382"/>
      <c r="H544" s="383"/>
      <c r="I544" s="3"/>
    </row>
    <row r="545" spans="1:9" ht="26.25" customHeight="1">
      <c r="A545" s="9"/>
      <c r="B545" s="10">
        <v>5</v>
      </c>
      <c r="C545" s="382" t="s">
        <v>714</v>
      </c>
      <c r="D545" s="382"/>
      <c r="E545" s="382"/>
      <c r="F545" s="382"/>
      <c r="G545" s="382"/>
      <c r="H545" s="383"/>
      <c r="I545" s="3"/>
    </row>
    <row r="546" spans="1:9" ht="26.25" customHeight="1">
      <c r="A546" s="9"/>
      <c r="B546" s="10">
        <v>6</v>
      </c>
      <c r="C546" s="382" t="s">
        <v>715</v>
      </c>
      <c r="D546" s="382"/>
      <c r="E546" s="382"/>
      <c r="F546" s="382"/>
      <c r="G546" s="382"/>
      <c r="H546" s="383"/>
      <c r="I546" s="3"/>
    </row>
    <row r="547" spans="1:9" ht="52.5" customHeight="1">
      <c r="A547" s="9"/>
      <c r="B547" s="10">
        <v>7</v>
      </c>
      <c r="C547" s="382" t="s">
        <v>716</v>
      </c>
      <c r="D547" s="382"/>
      <c r="E547" s="382"/>
      <c r="F547" s="382"/>
      <c r="G547" s="382"/>
      <c r="H547" s="383"/>
      <c r="I547" s="3"/>
    </row>
    <row r="548" spans="1:9" ht="26.25" customHeight="1">
      <c r="A548" s="9"/>
      <c r="B548" s="10">
        <v>8</v>
      </c>
      <c r="C548" s="382" t="s">
        <v>717</v>
      </c>
      <c r="D548" s="382"/>
      <c r="E548" s="382"/>
      <c r="F548" s="382"/>
      <c r="G548" s="382"/>
      <c r="H548" s="383"/>
      <c r="I548" s="3"/>
    </row>
    <row r="549" spans="1:9" ht="12.75">
      <c r="A549" s="9"/>
      <c r="B549" s="10">
        <v>9</v>
      </c>
      <c r="C549" s="382" t="s">
        <v>718</v>
      </c>
      <c r="D549" s="382"/>
      <c r="E549" s="382"/>
      <c r="F549" s="382"/>
      <c r="G549" s="382"/>
      <c r="H549" s="383"/>
      <c r="I549" s="3"/>
    </row>
    <row r="550" spans="1:9" ht="12.75">
      <c r="A550" s="9"/>
      <c r="B550" s="10">
        <v>10</v>
      </c>
      <c r="C550" s="382" t="s">
        <v>719</v>
      </c>
      <c r="D550" s="382"/>
      <c r="E550" s="382"/>
      <c r="F550" s="382"/>
      <c r="G550" s="382"/>
      <c r="H550" s="383"/>
      <c r="I550" s="3"/>
    </row>
    <row r="551" spans="1:9" ht="12.75">
      <c r="A551" s="9"/>
      <c r="B551" s="10">
        <v>11</v>
      </c>
      <c r="C551" s="382" t="s">
        <v>720</v>
      </c>
      <c r="D551" s="382"/>
      <c r="E551" s="382"/>
      <c r="F551" s="382"/>
      <c r="G551" s="382"/>
      <c r="H551" s="383"/>
      <c r="I551" s="3"/>
    </row>
    <row r="552" spans="1:9" ht="12.75">
      <c r="A552" s="9"/>
      <c r="B552" s="10">
        <v>12</v>
      </c>
      <c r="C552" s="382" t="s">
        <v>721</v>
      </c>
      <c r="D552" s="382"/>
      <c r="E552" s="382"/>
      <c r="F552" s="382"/>
      <c r="G552" s="382"/>
      <c r="H552" s="383"/>
      <c r="I552" s="3"/>
    </row>
    <row r="553" spans="1:9" ht="12.75">
      <c r="A553" s="9"/>
      <c r="B553" s="10">
        <v>13</v>
      </c>
      <c r="C553" s="382" t="s">
        <v>753</v>
      </c>
      <c r="D553" s="382"/>
      <c r="E553" s="382"/>
      <c r="F553" s="382"/>
      <c r="G553" s="382"/>
      <c r="H553" s="383"/>
      <c r="I553" s="3"/>
    </row>
    <row r="554" spans="1:9" ht="39.75" customHeight="1">
      <c r="A554" s="9"/>
      <c r="B554" s="10">
        <v>14</v>
      </c>
      <c r="C554" s="382" t="s">
        <v>722</v>
      </c>
      <c r="D554" s="382"/>
      <c r="E554" s="382"/>
      <c r="F554" s="382"/>
      <c r="G554" s="382"/>
      <c r="H554" s="383"/>
      <c r="I554" s="3"/>
    </row>
    <row r="555" spans="1:9" ht="27" customHeight="1">
      <c r="A555" s="9"/>
      <c r="B555" s="10">
        <v>15</v>
      </c>
      <c r="C555" s="382" t="s">
        <v>723</v>
      </c>
      <c r="D555" s="382"/>
      <c r="E555" s="382"/>
      <c r="F555" s="382"/>
      <c r="G555" s="382"/>
      <c r="H555" s="383"/>
      <c r="I555" s="3"/>
    </row>
    <row r="556" spans="1:9" ht="12.75">
      <c r="A556" s="9"/>
      <c r="B556" s="10">
        <v>16</v>
      </c>
      <c r="C556" s="382" t="s">
        <v>724</v>
      </c>
      <c r="D556" s="382"/>
      <c r="E556" s="382"/>
      <c r="F556" s="382"/>
      <c r="G556" s="382"/>
      <c r="H556" s="383"/>
      <c r="I556" s="3"/>
    </row>
    <row r="557" spans="1:9" ht="27.75" customHeight="1">
      <c r="A557" s="9"/>
      <c r="B557" s="10">
        <v>17</v>
      </c>
      <c r="C557" s="382" t="s">
        <v>725</v>
      </c>
      <c r="D557" s="382"/>
      <c r="E557" s="382"/>
      <c r="F557" s="382"/>
      <c r="G557" s="382"/>
      <c r="H557" s="383"/>
      <c r="I557" s="3"/>
    </row>
    <row r="558" spans="1:9" ht="27" customHeight="1">
      <c r="A558" s="9"/>
      <c r="B558" s="10">
        <v>18</v>
      </c>
      <c r="C558" s="382" t="s">
        <v>726</v>
      </c>
      <c r="D558" s="382"/>
      <c r="E558" s="382"/>
      <c r="F558" s="382"/>
      <c r="G558" s="382"/>
      <c r="H558" s="383"/>
      <c r="I558" s="3"/>
    </row>
    <row r="559" spans="1:9" ht="26.25" customHeight="1">
      <c r="A559" s="9"/>
      <c r="B559" s="10">
        <v>19</v>
      </c>
      <c r="C559" s="382" t="s">
        <v>727</v>
      </c>
      <c r="D559" s="382"/>
      <c r="E559" s="382"/>
      <c r="F559" s="382"/>
      <c r="G559" s="382"/>
      <c r="H559" s="383"/>
      <c r="I559" s="3"/>
    </row>
    <row r="560" spans="1:9" ht="26.25" customHeight="1">
      <c r="A560" s="9"/>
      <c r="B560" s="10">
        <v>20</v>
      </c>
      <c r="C560" s="382" t="s">
        <v>728</v>
      </c>
      <c r="D560" s="382"/>
      <c r="E560" s="382"/>
      <c r="F560" s="382"/>
      <c r="G560" s="382"/>
      <c r="H560" s="383"/>
      <c r="I560" s="3"/>
    </row>
    <row r="561" spans="1:9" ht="26.25" customHeight="1">
      <c r="A561" s="9"/>
      <c r="B561" s="10">
        <v>21</v>
      </c>
      <c r="C561" s="382" t="s">
        <v>729</v>
      </c>
      <c r="D561" s="382"/>
      <c r="E561" s="382"/>
      <c r="F561" s="382"/>
      <c r="G561" s="382"/>
      <c r="H561" s="383"/>
      <c r="I561" s="3"/>
    </row>
    <row r="562" spans="1:9" ht="26.25" customHeight="1">
      <c r="A562" s="9"/>
      <c r="B562" s="10">
        <v>22</v>
      </c>
      <c r="C562" s="382" t="s">
        <v>730</v>
      </c>
      <c r="D562" s="382"/>
      <c r="E562" s="382"/>
      <c r="F562" s="382"/>
      <c r="G562" s="382"/>
      <c r="H562" s="383"/>
      <c r="I562" s="3"/>
    </row>
    <row r="563" spans="1:9" ht="27" customHeight="1">
      <c r="A563" s="9"/>
      <c r="B563" s="10">
        <v>23</v>
      </c>
      <c r="C563" s="382" t="s">
        <v>731</v>
      </c>
      <c r="D563" s="382"/>
      <c r="E563" s="382"/>
      <c r="F563" s="382"/>
      <c r="G563" s="382"/>
      <c r="H563" s="383"/>
      <c r="I563" s="3"/>
    </row>
    <row r="564" spans="1:9" ht="12.75">
      <c r="A564" s="9"/>
      <c r="B564" s="10">
        <v>24</v>
      </c>
      <c r="C564" s="382" t="s">
        <v>823</v>
      </c>
      <c r="D564" s="382"/>
      <c r="E564" s="382"/>
      <c r="F564" s="382"/>
      <c r="G564" s="382"/>
      <c r="H564" s="383"/>
      <c r="I564" s="3"/>
    </row>
    <row r="565" spans="1:9" ht="12.75">
      <c r="A565" s="9"/>
      <c r="B565" s="10"/>
      <c r="C565" s="382" t="s">
        <v>732</v>
      </c>
      <c r="D565" s="382"/>
      <c r="E565" s="382"/>
      <c r="F565" s="382"/>
      <c r="G565" s="382"/>
      <c r="H565" s="383"/>
      <c r="I565" s="3"/>
    </row>
    <row r="566" spans="1:9" ht="12.75">
      <c r="A566" s="9"/>
      <c r="B566" s="10"/>
      <c r="C566" s="382" t="s">
        <v>733</v>
      </c>
      <c r="D566" s="382"/>
      <c r="E566" s="382"/>
      <c r="F566" s="382"/>
      <c r="G566" s="382"/>
      <c r="H566" s="383"/>
      <c r="I566" s="3"/>
    </row>
    <row r="567" spans="1:9" ht="12.75">
      <c r="A567" s="9"/>
      <c r="B567" s="10"/>
      <c r="C567" s="382" t="s">
        <v>824</v>
      </c>
      <c r="D567" s="382"/>
      <c r="E567" s="382"/>
      <c r="F567" s="382"/>
      <c r="G567" s="382"/>
      <c r="H567" s="383"/>
      <c r="I567" s="3"/>
    </row>
    <row r="568" spans="1:9" ht="12.75">
      <c r="A568" s="9"/>
      <c r="B568" s="10"/>
      <c r="C568" s="382" t="s">
        <v>734</v>
      </c>
      <c r="D568" s="382"/>
      <c r="E568" s="382"/>
      <c r="F568" s="382"/>
      <c r="G568" s="382"/>
      <c r="H568" s="383"/>
      <c r="I568" s="3"/>
    </row>
    <row r="569" spans="1:9" ht="12.75">
      <c r="A569" s="9"/>
      <c r="B569" s="10"/>
      <c r="C569" s="382" t="s">
        <v>735</v>
      </c>
      <c r="D569" s="382"/>
      <c r="E569" s="382"/>
      <c r="F569" s="382"/>
      <c r="G569" s="382"/>
      <c r="H569" s="383"/>
      <c r="I569" s="3"/>
    </row>
    <row r="570" spans="1:9" ht="12.75">
      <c r="A570" s="9"/>
      <c r="B570" s="10"/>
      <c r="C570" s="382" t="s">
        <v>736</v>
      </c>
      <c r="D570" s="382"/>
      <c r="E570" s="382"/>
      <c r="F570" s="382"/>
      <c r="G570" s="382"/>
      <c r="H570" s="383"/>
      <c r="I570" s="3"/>
    </row>
    <row r="571" spans="1:9" ht="26.25" customHeight="1">
      <c r="A571" s="9"/>
      <c r="B571" s="10"/>
      <c r="C571" s="382" t="s">
        <v>737</v>
      </c>
      <c r="D571" s="382"/>
      <c r="E571" s="382"/>
      <c r="F571" s="382"/>
      <c r="G571" s="382"/>
      <c r="H571" s="383"/>
      <c r="I571" s="3"/>
    </row>
    <row r="572" spans="1:9" ht="12.75">
      <c r="A572" s="9"/>
      <c r="B572" s="10"/>
      <c r="C572" s="382" t="s">
        <v>738</v>
      </c>
      <c r="D572" s="382"/>
      <c r="E572" s="382"/>
      <c r="F572" s="382"/>
      <c r="G572" s="382"/>
      <c r="H572" s="383"/>
      <c r="I572" s="3"/>
    </row>
    <row r="573" spans="1:9" ht="26.25" customHeight="1">
      <c r="A573" s="9"/>
      <c r="B573" s="10"/>
      <c r="C573" s="382" t="s">
        <v>739</v>
      </c>
      <c r="D573" s="382"/>
      <c r="E573" s="382"/>
      <c r="F573" s="382"/>
      <c r="G573" s="382"/>
      <c r="H573" s="383"/>
      <c r="I573" s="3"/>
    </row>
    <row r="574" spans="1:10" s="8" customFormat="1" ht="12.75">
      <c r="A574" s="5"/>
      <c r="B574" s="6" t="s">
        <v>740</v>
      </c>
      <c r="C574" s="386" t="s">
        <v>741</v>
      </c>
      <c r="D574" s="386"/>
      <c r="E574" s="386"/>
      <c r="F574" s="386"/>
      <c r="G574" s="386"/>
      <c r="H574" s="387"/>
      <c r="I574" s="7"/>
      <c r="J574" s="294"/>
    </row>
    <row r="575" spans="1:9" ht="12.75">
      <c r="A575" s="9"/>
      <c r="B575" s="10"/>
      <c r="C575" s="382" t="s">
        <v>742</v>
      </c>
      <c r="D575" s="382"/>
      <c r="E575" s="382"/>
      <c r="F575" s="382"/>
      <c r="G575" s="382"/>
      <c r="H575" s="383"/>
      <c r="I575" s="3"/>
    </row>
    <row r="576" spans="1:9" ht="12.75">
      <c r="A576" s="9"/>
      <c r="B576" s="10">
        <v>1</v>
      </c>
      <c r="C576" s="382" t="s">
        <v>743</v>
      </c>
      <c r="D576" s="382"/>
      <c r="E576" s="382"/>
      <c r="F576" s="382"/>
      <c r="G576" s="382"/>
      <c r="H576" s="383"/>
      <c r="I576" s="3"/>
    </row>
    <row r="577" spans="1:9" ht="12.75">
      <c r="A577" s="9"/>
      <c r="B577" s="10">
        <v>2</v>
      </c>
      <c r="C577" s="382" t="s">
        <v>744</v>
      </c>
      <c r="D577" s="382"/>
      <c r="E577" s="382"/>
      <c r="F577" s="382"/>
      <c r="G577" s="382"/>
      <c r="H577" s="383"/>
      <c r="I577" s="3"/>
    </row>
    <row r="578" spans="1:10" s="8" customFormat="1" ht="12.75" customHeight="1">
      <c r="A578" s="5"/>
      <c r="B578" s="6" t="s">
        <v>745</v>
      </c>
      <c r="C578" s="386" t="s">
        <v>746</v>
      </c>
      <c r="D578" s="386"/>
      <c r="E578" s="386"/>
      <c r="F578" s="386"/>
      <c r="G578" s="386"/>
      <c r="H578" s="387"/>
      <c r="I578" s="7"/>
      <c r="J578" s="294"/>
    </row>
    <row r="579" spans="1:9" ht="27" customHeight="1">
      <c r="A579" s="9"/>
      <c r="B579" s="10">
        <v>1</v>
      </c>
      <c r="C579" s="382" t="s">
        <v>747</v>
      </c>
      <c r="D579" s="382"/>
      <c r="E579" s="382"/>
      <c r="F579" s="382"/>
      <c r="G579" s="382"/>
      <c r="H579" s="383"/>
      <c r="I579" s="3"/>
    </row>
    <row r="580" spans="1:8" ht="13.5" thickBot="1">
      <c r="A580" s="251"/>
      <c r="B580" s="297">
        <v>2</v>
      </c>
      <c r="C580" s="380" t="s">
        <v>748</v>
      </c>
      <c r="D580" s="380"/>
      <c r="E580" s="380"/>
      <c r="F580" s="380"/>
      <c r="G580" s="380"/>
      <c r="H580" s="381"/>
    </row>
    <row r="581" spans="1:10" s="259" customFormat="1" ht="16.5" thickBot="1">
      <c r="A581" s="252"/>
      <c r="B581" s="253"/>
      <c r="C581" s="254" t="s">
        <v>11</v>
      </c>
      <c r="D581" s="255"/>
      <c r="E581" s="256"/>
      <c r="F581" s="257"/>
      <c r="G581" s="257"/>
      <c r="H581" s="258">
        <f>H538</f>
        <v>0</v>
      </c>
      <c r="I581" s="30"/>
      <c r="J581" s="295"/>
    </row>
  </sheetData>
  <sheetProtection sheet="1" objects="1" scenarios="1"/>
  <mergeCells count="78">
    <mergeCell ref="C89:H89"/>
    <mergeCell ref="C545:H545"/>
    <mergeCell ref="C546:H546"/>
    <mergeCell ref="C541:H541"/>
    <mergeCell ref="C542:H542"/>
    <mergeCell ref="C543:H543"/>
    <mergeCell ref="C544:H544"/>
    <mergeCell ref="C133:H133"/>
    <mergeCell ref="C96:H96"/>
    <mergeCell ref="C113:H113"/>
    <mergeCell ref="C118:H118"/>
    <mergeCell ref="C125:H125"/>
    <mergeCell ref="D326:H326"/>
    <mergeCell ref="D357:H357"/>
    <mergeCell ref="D443:H443"/>
    <mergeCell ref="D449:H449"/>
    <mergeCell ref="C45:H45"/>
    <mergeCell ref="C55:H55"/>
    <mergeCell ref="C71:H71"/>
    <mergeCell ref="C77:H77"/>
    <mergeCell ref="C571:H571"/>
    <mergeCell ref="C85:H85"/>
    <mergeCell ref="C51:H51"/>
    <mergeCell ref="C79:H79"/>
    <mergeCell ref="C155:H155"/>
    <mergeCell ref="C162:H162"/>
    <mergeCell ref="C128:H128"/>
    <mergeCell ref="C165:H165"/>
    <mergeCell ref="C178:H178"/>
    <mergeCell ref="C181:H181"/>
    <mergeCell ref="C217:H217"/>
    <mergeCell ref="D297:H297"/>
    <mergeCell ref="F9:G9"/>
    <mergeCell ref="C13:H13"/>
    <mergeCell ref="A3:H3"/>
    <mergeCell ref="A4:H4"/>
    <mergeCell ref="A5:H5"/>
    <mergeCell ref="C1:F1"/>
    <mergeCell ref="G1:H2"/>
    <mergeCell ref="A6:H6"/>
    <mergeCell ref="A7:H7"/>
    <mergeCell ref="A8:H8"/>
    <mergeCell ref="D518:H518"/>
    <mergeCell ref="D474:H474"/>
    <mergeCell ref="C577:H577"/>
    <mergeCell ref="C578:H578"/>
    <mergeCell ref="C574:H574"/>
    <mergeCell ref="C570:H570"/>
    <mergeCell ref="C579:H579"/>
    <mergeCell ref="C553:H553"/>
    <mergeCell ref="C554:H554"/>
    <mergeCell ref="C565:H565"/>
    <mergeCell ref="C566:H566"/>
    <mergeCell ref="C567:H567"/>
    <mergeCell ref="C568:H568"/>
    <mergeCell ref="C569:H569"/>
    <mergeCell ref="C560:H560"/>
    <mergeCell ref="C561:H561"/>
    <mergeCell ref="C562:H562"/>
    <mergeCell ref="C563:H563"/>
    <mergeCell ref="C572:H572"/>
    <mergeCell ref="C573:H573"/>
    <mergeCell ref="I218:I228"/>
    <mergeCell ref="C580:H580"/>
    <mergeCell ref="C547:H547"/>
    <mergeCell ref="C548:H548"/>
    <mergeCell ref="C549:H549"/>
    <mergeCell ref="C555:H555"/>
    <mergeCell ref="C556:H556"/>
    <mergeCell ref="C557:H557"/>
    <mergeCell ref="C558:H558"/>
    <mergeCell ref="C559:H559"/>
    <mergeCell ref="C550:H550"/>
    <mergeCell ref="C551:H551"/>
    <mergeCell ref="C552:H552"/>
    <mergeCell ref="C564:H564"/>
    <mergeCell ref="C575:H575"/>
    <mergeCell ref="C576:H576"/>
  </mergeCells>
  <hyperlinks>
    <hyperlink ref="D238"/>
    <hyperlink ref="C238" display="          - tomada 2P+T c/ universal"/>
    <hyperlink ref="D248"/>
    <hyperlink ref="C248" display="          - tomada 2P+T c/ universal"/>
    <hyperlink ref="D429"/>
    <hyperlink ref="D382"/>
    <hyperlink ref="D427"/>
    <hyperlink ref="D377"/>
    <hyperlink ref="D400"/>
    <hyperlink ref="D401"/>
    <hyperlink ref="D402"/>
    <hyperlink ref="C402" display="Suporte suspensão para eletrocalha 50x50mm "/>
    <hyperlink ref="C400" display="TE horizontal p/ eletrocalha 50x50mm "/>
    <hyperlink ref="C401" display="TE horizontal p/ eletrocalha 50x50mm "/>
    <hyperlink ref="C377" display="Espelho de PVC 4x2&quot; (100x50mm) ou de Alumínio p/condulete com:"/>
    <hyperlink ref="C427" display="Vergalhão rosca total 1/4&quot; p/fixação perfilado 38x38mm (1,5)"/>
    <hyperlink ref="C382" display="          - tomada 2xP+T 20A/250V NBR 14136 (AZUL) "/>
    <hyperlink ref="C429" display="          - tomada 2P+T c/ universal"/>
    <hyperlink ref="D421"/>
    <hyperlink ref="C424" display="Emendas &quot;T&quot; ou  &quot;X&quot;  para perfilado 38x38mm  "/>
    <hyperlink ref="C422" display="Fixação Lateral 4 furos p/perfilado 38x38mm"/>
    <hyperlink ref="C423" display="Emendas Internas (&quot;I&quot;, &quot;L&quot;) para perfilado 38x38mm  "/>
    <hyperlink ref="C421" display="Perfilado perfurado 38x38mm "/>
    <hyperlink ref="D403"/>
    <hyperlink ref="D404"/>
    <hyperlink ref="D405"/>
    <hyperlink ref="C405" display="TE horizontal p/ eletrocalha 50x50mm "/>
    <hyperlink ref="C403" display="Tampa para eletrocalha 50mm"/>
    <hyperlink ref="C404" display="Suporte suspensão para eletrocalha 50x50mm "/>
    <hyperlink ref="C406" display="TE horizontal p/ eletrocalha 50x50mm "/>
    <hyperlink ref="C408" display="TE horizontal p/eletrocalha 100x50mm "/>
    <hyperlink ref="D410"/>
    <hyperlink ref="C410" display="Tampa para eletrocalha 50mm"/>
    <hyperlink ref="D411"/>
    <hyperlink ref="D412"/>
    <hyperlink ref="D413"/>
    <hyperlink ref="C413" display="Suporte suspensão para eletrocalha 100x100mm "/>
    <hyperlink ref="C411" display="TE horizontal p/ eletrocalha 50x50mm "/>
    <hyperlink ref="C412" display="TE horizontal p/ eletrocalha 50x50mm "/>
    <hyperlink ref="D367"/>
    <hyperlink ref="D394"/>
    <hyperlink ref="C394" display="Eletroduto de PVC rigido diametro 25mm (1&quot;)"/>
    <hyperlink ref="C367" display="Tampa para eletrocalha 50mm"/>
    <hyperlink ref="D511"/>
    <hyperlink ref="C511" display="Tampa para eletrocalha 50mm"/>
    <hyperlink ref="D407"/>
    <hyperlink ref="C409" display="Espelho de pvc 4x2&quot; (100x50mm) com:"/>
    <hyperlink ref="C407" display="Curva Vertical descida p/ eletrocalha 100x50mm"/>
    <hyperlink ref="D396"/>
    <hyperlink ref="C396" display="Eletroduto Flexível com alma de aço revestimento PVC com boxes- Sealtube - 3/4 a 1&quot;"/>
    <hyperlink ref="D464"/>
    <hyperlink ref="D482"/>
    <hyperlink ref="D484"/>
    <hyperlink ref="C484" display="TE horizontal p/ eletrocalha 50x50mm "/>
    <hyperlink ref="C482" display="          - tomada 2P+T c/ universal"/>
    <hyperlink ref="C485" display="Suporte suspensão para eletrocalha 50x50mm "/>
    <hyperlink ref="C487" display="Suporte suspensão para eletrocalha 50x50mm "/>
    <hyperlink ref="C501" display="Eletrocalha perfurada 50x50mm "/>
    <hyperlink ref="D527"/>
    <hyperlink ref="C527" display="Espelho de pvc 4x2&quot; (100x50mm) com:"/>
    <hyperlink ref="C528" display="TE horizontal p/ eletrocalha 50x50mm "/>
    <hyperlink ref="C529" display="Espelho de pvc 4x2&quot; (100x50mm) com:"/>
    <hyperlink ref="D524"/>
    <hyperlink ref="C524" display="Tampa para eletrocalha 50mm"/>
    <hyperlink ref="D471"/>
    <hyperlink ref="D364"/>
    <hyperlink ref="D361"/>
    <hyperlink ref="C361" display="Espelho de pvc 4x2&quot; (100x50mm) com:"/>
    <hyperlink ref="C364" display="Vergalhão roca total 1/4&quot;"/>
    <hyperlink ref="D395"/>
    <hyperlink ref="C395" display="Parafusos, porcas e arruelas para perfilados/eletrocalha"/>
    <hyperlink ref="D389"/>
    <hyperlink ref="C389" display="Eletrocalha perfurada 50x50mm "/>
    <hyperlink ref="D370"/>
    <hyperlink ref="D371"/>
    <hyperlink ref="C371" display="Tampa para eletrocalha 50mm"/>
    <hyperlink ref="C370" display="Espelho de pvc 4x2&quot; (100x50mm) com:"/>
    <hyperlink ref="D366"/>
    <hyperlink ref="C366" display="Parafusos, porcas e arruelas para perfilados/eletrocalha"/>
    <hyperlink ref="D472"/>
    <hyperlink ref="C472" display="          - tomada 2P+T c/ universal"/>
    <hyperlink ref="C368" display="Suporte suspensão para eletrocalha 50x50mm "/>
    <hyperlink ref="D358"/>
    <hyperlink ref="D359"/>
    <hyperlink ref="C359" display="Luminária de SOBREPOR - 2x28W COM REFLETOR PARABÓLICO E ALETAS EM ALUMÍNIO ANODIZADO DE ALTA PUREZA E REFLETÂNCIA, completa - Suportes, Lâmpadas T5 Trifósforo 2x28W 840 e reator eletrônico Bivolt AFP - THD &lt;10% - Garantia de 02 Anos.Modulação 312,5x1250,0"/>
    <hyperlink ref="C358" display="TE horizontal p/ eletrocalha 50x50mm "/>
    <hyperlink ref="C360" display="Luminária de Alumínio Redonda de EMBUTIR para lampadas FLUORESCENTE COMPACTA PL 2x26W - com difusor em vidro jateado, completa"/>
    <hyperlink ref="D423"/>
    <hyperlink ref="C455" display="Centro de Distribuição tipo Quadro de Comando para Caixa p/ reversora - GSP.2"/>
    <hyperlink ref="D519"/>
    <hyperlink ref="D517"/>
    <hyperlink ref="C517" display="INSTALAÇÕES ALARME E CFTV"/>
    <hyperlink ref="C519" display="Tampa para eletrocalha 50mm"/>
    <hyperlink ref="C512" display="Suporte suspensão para eletrocalha 50x50mm "/>
    <hyperlink ref="D515"/>
    <hyperlink ref="C515" display="Tampa para eletrocalha 50mm"/>
    <hyperlink ref="D500"/>
    <hyperlink ref="D501"/>
    <hyperlink ref="C500" display="Parafusos, porcas e arruelas para perfilados/eletrocalha"/>
    <hyperlink ref="C506" display="Suporte suspensão para eletrocalha 50x50mm "/>
    <hyperlink ref="D425"/>
    <hyperlink ref="D469"/>
    <hyperlink ref="C469" display="Derivação saída eletrodutos p/Canaleta de Alumínio de 73x25mm"/>
    <hyperlink ref="D362"/>
    <hyperlink ref="C362" display="Luminária Arandela de parede (uso interno) com uma lampada FLUORESCENTE COMPACTA PL 15W - Completa"/>
    <hyperlink ref="D368"/>
    <hyperlink ref="D514"/>
    <hyperlink ref="C514" display="Centelhador tripolar 230-5 A/5 kA"/>
    <hyperlink ref="D516"/>
    <hyperlink ref="D518"/>
    <hyperlink ref="C518" display="Eletrocalha perfurada 50x50mm "/>
    <hyperlink ref="C516" display="SUBTOTAL TELEFÔNICO:"/>
    <hyperlink ref="D510"/>
    <hyperlink ref="C510" display="TE horizontal p/ eletrocalha 50x50mm "/>
    <hyperlink ref="D512"/>
    <hyperlink ref="D447"/>
    <hyperlink ref="D443"/>
    <hyperlink ref="D463"/>
    <hyperlink ref="C463" display="TE horizontal p/ eletrocalha 50x50mm "/>
    <hyperlink ref="C443" display="Eletrocalha perfurada 50x50mm "/>
    <hyperlink ref="C447" display="SUBTOTAL ELÉTRICO:"/>
    <hyperlink ref="D448"/>
    <hyperlink ref="C448" display="Espelho de pvc 4x2&quot; (100x50mm) com:"/>
    <hyperlink ref="D444"/>
    <hyperlink ref="D445"/>
    <hyperlink ref="C444" display="Suporte suspensão para eletrocalha 50x50mm "/>
    <hyperlink ref="C477" display="Espelho de pvc 4x2&quot; (100x50mm) com:"/>
    <hyperlink ref="D449"/>
    <hyperlink ref="C449" display="INSTALAÇÕES ELÉTRICAS"/>
    <hyperlink ref="C464" display="Suporte suspensão para eletrocalha 50x50mm "/>
    <hyperlink ref="C475" display="Suporte Ref. DT.66844.10 p/tres blocos com, UM bloco c/RJ.45 Cat.5e Ref. DT.99530.00, mais dois blocos cegos Ref. DT 99430.00 ou similar."/>
    <hyperlink ref="D532"/>
    <hyperlink ref="C532" display="SUBTOTAL ALARME/CFTV"/>
    <hyperlink ref="C471" display="Caixa derivação 100x100mm tipo X  p/Canaleta de Alumínio de 73x25mm"/>
    <hyperlink ref="D470"/>
    <hyperlink ref="D478"/>
    <hyperlink ref="C478" display="Rack padrão 19&quot; tipo gabinete fechado, porta acrílico com chave, próprio para cabeamento estruturado de 24 Us, profundidade 570mm (Cabeamento Horizontal) fixado na paede a 0,40m do piso"/>
    <hyperlink ref="C480" display="          - tomada 2P+T c/ universal"/>
    <hyperlink ref="D485"/>
    <hyperlink ref="C486" display="TE horizontal p/ eletrocalha 50x50mm "/>
    <hyperlink ref="D528"/>
    <hyperlink ref="D529"/>
    <hyperlink ref="C521" display="          - tomada 2P+T c/ universal"/>
    <hyperlink ref="D467"/>
    <hyperlink ref="C425" display="Vergalhão roca total 1/4&quot;"/>
    <hyperlink ref="D369"/>
    <hyperlink ref="D408"/>
    <hyperlink ref="D409"/>
    <hyperlink ref="D531"/>
    <hyperlink ref="C531" display="TE horizontal p/ eletrocalha 50x50mm "/>
    <hyperlink ref="D521"/>
    <hyperlink ref="C530" display="Eletrocalha perfurada 50x50mm "/>
    <hyperlink ref="D474"/>
    <hyperlink ref="D475"/>
    <hyperlink ref="D431"/>
    <hyperlink ref="D481"/>
    <hyperlink ref="C481" display="          - tomada 2P+T c/ universal"/>
    <hyperlink ref="D374"/>
    <hyperlink ref="D375"/>
    <hyperlink ref="C374" display="TE horizontal p/ eletrocalha 50x50mm "/>
    <hyperlink ref="D391"/>
    <hyperlink ref="D479"/>
    <hyperlink ref="C513" display="TE horizontal p/ eletrocalha 50x50mm "/>
    <hyperlink ref="D477"/>
    <hyperlink ref="C369" display="TE horizontal p/ eletrocalha 50x50mm "/>
    <hyperlink ref="D506"/>
    <hyperlink ref="D530"/>
    <hyperlink ref="D376"/>
    <hyperlink ref="D424"/>
    <hyperlink ref="C376" display="          - tomada 2P+T c/ universal"/>
    <hyperlink ref="D480"/>
    <hyperlink ref="D432"/>
    <hyperlink ref="C432" display="          - tomada 2P+T c/ universal"/>
    <hyperlink ref="D390"/>
    <hyperlink ref="D422"/>
    <hyperlink ref="D378"/>
    <hyperlink ref="C378" display="Vergalhão roca total 1/4&quot;"/>
    <hyperlink ref="D406"/>
    <hyperlink ref="D526"/>
    <hyperlink ref="C526" display="Suporte suspensão para eletrocalha 50x50mm "/>
    <hyperlink ref="D365"/>
    <hyperlink ref="C365" display="Relé foto-elétrico completo com base, 600VA - 220V/127V"/>
    <hyperlink ref="D455"/>
    <hyperlink ref="C375" display="Condulete alumínio ø 1&quot; c/tampa"/>
    <hyperlink ref="D392"/>
    <hyperlink ref="D393"/>
    <hyperlink ref="C393" display="Suporte suspensão para eletrocalha 50x50mm "/>
    <hyperlink ref="C391" display="          - ø 20mm. 3/4&quot;"/>
    <hyperlink ref="C392" display="Tampa para eletrocalha 50mm"/>
    <hyperlink ref="D468"/>
    <hyperlink ref="C468" display="Espelho de pvc 4x2&quot; (100x50mm) com:"/>
    <hyperlink ref="D360"/>
    <hyperlink ref="D347"/>
    <hyperlink ref="D436"/>
    <hyperlink ref="D476"/>
    <hyperlink ref="C476" display="Suporte Ref. DT.66844.10 p/tres blocos com, DOIS blocos c/RJ.45 Cat.5e Ref. DT.99530.00, mais um bloco cego Ref. DT 99430.00 ou similar."/>
    <hyperlink ref="C474" display="PONTOS PARA A TRANSMISSÃO DE DADOS:"/>
    <hyperlink ref="D434"/>
    <hyperlink ref="C434" display="Sirene eletronica áudio/estrobo interna para sanitário PPNE com fonte de alimentação por Bateria "/>
    <hyperlink ref="C436" display="          - tomada 2P+T c/ universal"/>
    <hyperlink ref="C437" display="Tampa para eletrocalha 50mm"/>
    <hyperlink ref="D388"/>
    <hyperlink ref="C388" display="Suporte Dutotec  Ref. DT.66844.10 p/tres blocos com, DUAS tomadas tipo bloco NBR.20A Ref. DT.99230.00 (AZUL), mais um bloco cego Ref. DT 99430.00 ou similar."/>
    <hyperlink ref="C390" display="Eletroduto de Ferro Falvanizado Leve:"/>
    <hyperlink ref="C479" display="Tampa para eletrocalha 50mm"/>
    <hyperlink ref="D446"/>
    <hyperlink ref="C446" display="Suporte suspensão para eletrocalha 50x50mm "/>
    <hyperlink ref="D437"/>
    <hyperlink ref="C357" display="Tampa para eletrocalha 50mm"/>
    <hyperlink ref="D355"/>
    <hyperlink ref="C355" display="Dispositivo IDR 25A Bipolar sensibilidade 300mA "/>
    <hyperlink ref="D357"/>
    <hyperlink ref="D387"/>
    <hyperlink ref="C387" display="Suporte Dutotec  Ref. DT.66844.10 p/tres blocos com, UMA tomada tipo bloco NBR.20A Ref. DT.99230.00 (AZUL), mais dois blocos cegos Ref. DT 99430.00 ou similar."/>
    <hyperlink ref="C445" display="TE horizontal p/ eletrocalha 50x50mm "/>
    <hyperlink ref="D352"/>
    <hyperlink ref="D351"/>
    <hyperlink ref="C351" display="TE horizontal p/ eletrocalha 50x50mm "/>
    <hyperlink ref="C352" display="TE horizontal p/ eletrocalha 50x50mm "/>
    <hyperlink ref="D349"/>
    <hyperlink ref="D354"/>
    <hyperlink ref="C354" display="Parafusos, porcas e arruelas para perfilados/eletrocalha"/>
    <hyperlink ref="D346"/>
    <hyperlink ref="C346" display="Cabo unipolar #2,5mm² flexível HF (Não Halogenado), 70°C  450/750V AFUMEX, AFITOX ou similar "/>
    <hyperlink ref="D348"/>
    <hyperlink ref="C349" display="          - tomada 2P+T c/ universal"/>
    <hyperlink ref="C350" display="          - tomada 2P+T c/ universal"/>
    <hyperlink ref="C348" display="          - tomada 2P+T c/ universal"/>
    <hyperlink ref="C347" display="Cabo unipolar #4,0mm² flexível HF (Não Halogenado), 70°C  450/750V AFUMEX, AFITOX ou similar "/>
    <hyperlink ref="D350"/>
    <hyperlink ref="C470" display="TE horizontal p/ eletrocalha 50x50mm "/>
    <hyperlink ref="D486"/>
    <hyperlink ref="D487"/>
    <hyperlink ref="D513"/>
    <hyperlink ref="D435"/>
    <hyperlink ref="C435" display="Acionador fixo de alarme para sanitário PPNE tipo botoeira soco com retenção e botão reset. Alimentação por bateria"/>
    <hyperlink ref="D438"/>
    <hyperlink ref="C438" display="TE horizontal p/ eletrocalha 50x50mm "/>
    <hyperlink ref="D439"/>
    <hyperlink ref="D440"/>
    <hyperlink ref="D457"/>
    <hyperlink ref="C457" display="Abertura de piso para instalação de eletrodutos PVC 1&quot;  no contrapiso, com recomposição do piso (porcelanato/cerâmica, etc) "/>
    <hyperlink ref="D473"/>
    <hyperlink ref="C473" display="Caixa derivação 100x100mm tipo X  /p/Canaleta de Alumínio de 73x45mm"/>
    <hyperlink ref="D483"/>
    <hyperlink ref="C483" display="Tampa para eletrocalha 50mm"/>
    <hyperlink ref="D336"/>
    <hyperlink ref="C336" display="Suporte suspensão para eletrocalha 50x50mm "/>
    <hyperlink ref="C499" display="Certificação pontos lógicos Cat.5  com relatório"/>
    <hyperlink ref="D499"/>
    <hyperlink ref="C353" display="Cordoalha de cobre nú #16mm2 (aterramentos eletrodutos e acessórios de fixação)"/>
    <hyperlink ref="D441"/>
    <hyperlink ref="C441" display="Eletroduto de PVC rigido diametro 25mm (1&quot;)"/>
    <hyperlink ref="D454"/>
    <hyperlink ref="C454" display="Chave Reversora 63A. com 04 câmaras"/>
    <hyperlink ref="D503"/>
    <hyperlink ref="C503" display="          - tomada 2P+T c/ universal"/>
    <hyperlink ref="D379"/>
    <hyperlink ref="C379" display="          - tomada 1xP+T 20A/250V NBR 14136 (AZUL) "/>
    <hyperlink ref="D380"/>
    <hyperlink ref="C380" display="          - tomada 1xP+T 20A/250V NBR 14136 (AZUL) com Interruptor Simples "/>
    <hyperlink ref="D398"/>
    <hyperlink ref="C398" display="Eletroduto Flexível com alma de aço revestimento PVC com boxes- Sealtube - 1/2 &quot; (descida máscara)"/>
    <hyperlink ref="D383"/>
    <hyperlink ref="C383" display="Suporte Dutotec Ref. DT.64.140.00 com UM interruptor Universal 10A cor branca, ou equivalente."/>
    <hyperlink ref="C384:C385" display="Suporte Dutotec  Ref. DT.64.240.00 com DOIS interruptores Universais 10A cor branca, ou equivalente."/>
    <hyperlink ref="D384:D385"/>
    <hyperlink ref="D502"/>
    <hyperlink ref="C502" display="          - tomada 2P+T c/ universal"/>
    <hyperlink ref="C467" display="          - tomada 2P+T c/ universal"/>
    <hyperlink ref="D508"/>
    <hyperlink ref="C508" display="TE horizontal p/ eletrocalha 50x50mm "/>
    <hyperlink ref="D509"/>
    <hyperlink ref="C509" display="TE horizontal p/ eletrocalha 50x50mm "/>
    <hyperlink ref="D363"/>
    <hyperlink ref="C414" display="          - tomada 2P+T c/ universal"/>
    <hyperlink ref="D414"/>
    <hyperlink ref="C415" display="          - tomada 2P+T c/ universal"/>
    <hyperlink ref="D415"/>
    <hyperlink ref="C507" display="Suporte suspensão para eletrocalha 50x50mm "/>
    <hyperlink ref="D507"/>
    <hyperlink ref="D433"/>
    <hyperlink ref="C433" display="          - tomada 2P+T c/ universal"/>
    <hyperlink ref="D525"/>
    <hyperlink ref="C525" display="Suporte suspensão para eletrocalha 50x50mm "/>
    <hyperlink ref="D305"/>
    <hyperlink ref="C305" display="          - tomada 2P+T c/ universal"/>
    <hyperlink ref="D381"/>
    <hyperlink ref="C381" display="          - tomada 1xP+T 20A/250V NBR 14136 (AZUL) com Interruptor Duplo"/>
    <hyperlink ref="C300" display="          - tomada 2P+T c/ universal"/>
    <hyperlink ref="D300"/>
    <hyperlink ref="D301"/>
    <hyperlink ref="C301" display="TE horizontal p/ eletrocalha 50x50mm "/>
    <hyperlink ref="D520"/>
    <hyperlink ref="C431" display="          - tomada 2P+T c/ universal"/>
    <hyperlink ref="D356"/>
    <hyperlink ref="C356" display="Banco de Capacitores Trifásico fixo 2,0 kVAr em 380VAC, em caixa ABS com tampa, com dispositivos anti-explosão, disjuntor de proteção e distorção máxima de harmônicas de 3%"/>
    <hyperlink ref="D456"/>
    <hyperlink ref="C456" display="          - tomada 2P+T c/ universal"/>
    <hyperlink ref="D465"/>
    <hyperlink ref="C465" display="Suporte suspensão para eletrocalha 50x50mm "/>
    <hyperlink ref="D299"/>
    <hyperlink ref="C299" display="          - tomada 2P+T c/ universal"/>
    <hyperlink ref="C298" display="Espelho de pvc 4x2&quot; (100x50mm) com:"/>
    <hyperlink ref="D416"/>
    <hyperlink ref="C416" display="Tampa para eletrocalha 50mm"/>
    <hyperlink ref="D426"/>
    <hyperlink ref="D420"/>
    <hyperlink ref="D419"/>
    <hyperlink ref="C419" display="Vergalhão rosca total 1/4&quot; p/fixação de eletrocalha (1,5)"/>
    <hyperlink ref="C420" display="          - tomada 2P+T c/ universal"/>
    <hyperlink ref="D417"/>
    <hyperlink ref="C417" display="Vergalhão roca total 1/4&quot;"/>
    <hyperlink ref="D418"/>
    <hyperlink ref="D430"/>
    <hyperlink ref="D442"/>
    <hyperlink ref="C442" display="          - tomada 2P+T c/ universal"/>
    <hyperlink ref="C386" display="Suporte Dutotec  Ref. DT.64.240.00 com DOIS interruptores HOTEL 10A cor branca, ou equivalente."/>
    <hyperlink ref="D386"/>
    <hyperlink ref="D536"/>
    <hyperlink ref="D38"/>
    <hyperlink ref="C38" display="Espelho de pvc 4x2&quot; (100x50mm) com:"/>
    <hyperlink ref="C536" display="Vergalhão roca total 1/4&quot;"/>
    <hyperlink ref="D533"/>
    <hyperlink ref="C533" display="Tampa para eletrocalha 50mm"/>
    <hyperlink ref="C534" display="Vergalhão roca total 1/4&quot;"/>
    <hyperlink ref="C537" display="Parafusos, porcas e arruelas para perfilados/eletrocalha"/>
    <hyperlink ref="D534"/>
    <hyperlink ref="D537"/>
  </hyperlinks>
  <printOptions horizontalCentered="1"/>
  <pageMargins left="0.3937007874015748" right="0.3937007874015748" top="1.0236220472440944" bottom="0.4330708661417323" header="0.2362204724409449" footer="0.15748031496062992"/>
  <pageSetup horizontalDpi="600" verticalDpi="600" orientation="landscape" paperSize="9" r:id="rId3"/>
  <headerFooter alignWithMargins="0">
    <oddHeader>&amp;L&amp;"Lucida Grande,Regular"&amp;12&amp;K000000&amp;G
&amp;10BANCO DO ESTADO DO RIO GRANDE DO SUL S. A.
UNIDADE DE ENGENHARIA&amp;12
&amp;R&amp;"Lucida Grande,Regular"&amp;8&amp;K000000FOLHA &amp;P/&amp;N
</oddHeader>
    <oddFooter>&amp;L&amp;"-,Regular"&amp;8ÁREA:                              EXEC.:                        CONF.:                            AUTORIZ.:                   &amp;R&amp;"-,Regular"&amp;8FORNECEDOR:                                                                 DATA: __/__/__ 
&amp;6&amp;F</oddFooter>
  </headerFooter>
  <colBreaks count="1" manualBreakCount="1">
    <brk id="8" max="65535"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jose_Henrique_ferreira@banrisul.com.br</dc:creator>
  <cp:keywords/>
  <dc:description/>
  <cp:lastModifiedBy>Samuel Petroli</cp:lastModifiedBy>
  <cp:lastPrinted>2016-02-24T18:04:13Z</cp:lastPrinted>
  <dcterms:created xsi:type="dcterms:W3CDTF">2000-05-25T11:19:14Z</dcterms:created>
  <dcterms:modified xsi:type="dcterms:W3CDTF">2016-04-08T11:42:22Z</dcterms:modified>
  <cp:category/>
  <cp:version/>
  <cp:contentType/>
  <cp:contentStatus/>
</cp:coreProperties>
</file>